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estigacion.dir\UCO\Mary Estela Ospina Henao - SIPI\2025\Formatos\"/>
    </mc:Choice>
  </mc:AlternateContent>
  <xr:revisionPtr revIDLastSave="0" documentId="13_ncr:1_{3E893B8E-4080-465C-BF5A-EE93CAE157CF}" xr6:coauthVersionLast="47" xr6:coauthVersionMax="47" xr10:uidLastSave="{00000000-0000-0000-0000-000000000000}"/>
  <bookViews>
    <workbookView xWindow="-24120" yWindow="1350" windowWidth="24240" windowHeight="13020" activeTab="1" xr2:uid="{00000000-000D-0000-FFFF-FFFF00000000}"/>
  </bookViews>
  <sheets>
    <sheet name="PRESUPUESTO" sheetId="3" r:id="rId1"/>
    <sheet name="SALIDA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C23" i="3"/>
  <c r="B23" i="3"/>
  <c r="B31" i="4"/>
  <c r="H31" i="4" s="1"/>
  <c r="C31" i="4"/>
  <c r="D31" i="4"/>
  <c r="E31" i="4"/>
  <c r="F31" i="4"/>
  <c r="B30" i="4"/>
  <c r="H30" i="4" s="1"/>
  <c r="C30" i="4"/>
  <c r="D30" i="4"/>
  <c r="E30" i="4"/>
  <c r="F30" i="4"/>
  <c r="B29" i="4"/>
  <c r="H29" i="4" s="1"/>
  <c r="C29" i="4"/>
  <c r="D29" i="4"/>
  <c r="E29" i="4"/>
  <c r="F29" i="4"/>
  <c r="B28" i="4"/>
  <c r="H28" i="4" s="1"/>
  <c r="C28" i="4"/>
  <c r="D28" i="4"/>
  <c r="E28" i="4"/>
  <c r="F28" i="4"/>
  <c r="B27" i="4"/>
  <c r="H27" i="4" s="1"/>
  <c r="C27" i="4"/>
  <c r="D27" i="4"/>
  <c r="E27" i="4"/>
  <c r="F27" i="4"/>
  <c r="B26" i="4"/>
  <c r="H26" i="4" s="1"/>
  <c r="C26" i="4"/>
  <c r="D26" i="4"/>
  <c r="E26" i="4"/>
  <c r="F26" i="4"/>
  <c r="B25" i="4"/>
  <c r="H25" i="4" s="1"/>
  <c r="C25" i="4"/>
  <c r="D25" i="4"/>
  <c r="E25" i="4"/>
  <c r="F25" i="4"/>
  <c r="B24" i="4"/>
  <c r="H24" i="4" s="1"/>
  <c r="C24" i="4"/>
  <c r="D24" i="4"/>
  <c r="E24" i="4"/>
  <c r="F24" i="4"/>
  <c r="B23" i="4"/>
  <c r="H23" i="4" s="1"/>
  <c r="C23" i="4"/>
  <c r="D23" i="4"/>
  <c r="E23" i="4"/>
  <c r="F23" i="4"/>
  <c r="B22" i="4"/>
  <c r="H22" i="4" s="1"/>
  <c r="C22" i="4"/>
  <c r="D22" i="4"/>
  <c r="E22" i="4"/>
  <c r="F22" i="4"/>
  <c r="B21" i="4"/>
  <c r="H21" i="4" s="1"/>
  <c r="C21" i="4"/>
  <c r="D21" i="4"/>
  <c r="E21" i="4"/>
  <c r="F21" i="4"/>
  <c r="B20" i="4"/>
  <c r="H20" i="4" s="1"/>
  <c r="C20" i="4"/>
  <c r="D20" i="4"/>
  <c r="E20" i="4"/>
  <c r="F20" i="4"/>
  <c r="B19" i="4"/>
  <c r="H19" i="4" s="1"/>
  <c r="C19" i="4"/>
  <c r="D19" i="4"/>
  <c r="E19" i="4"/>
  <c r="F19" i="4"/>
  <c r="B18" i="4"/>
  <c r="H18" i="4" s="1"/>
  <c r="C18" i="4"/>
  <c r="D18" i="4"/>
  <c r="E18" i="4"/>
  <c r="F18" i="4"/>
  <c r="B17" i="4"/>
  <c r="H17" i="4" s="1"/>
  <c r="C17" i="4"/>
  <c r="D17" i="4"/>
  <c r="E17" i="4"/>
  <c r="F17" i="4"/>
  <c r="B16" i="4"/>
  <c r="H16" i="4" s="1"/>
  <c r="C16" i="4"/>
  <c r="D16" i="4"/>
  <c r="E16" i="4"/>
  <c r="F16" i="4"/>
  <c r="B15" i="4"/>
  <c r="H15" i="4" s="1"/>
  <c r="C15" i="4"/>
  <c r="D15" i="4"/>
  <c r="E15" i="4"/>
  <c r="F15" i="4"/>
  <c r="B14" i="4"/>
  <c r="H14" i="4" s="1"/>
  <c r="C14" i="4"/>
  <c r="D14" i="4"/>
  <c r="E14" i="4"/>
  <c r="F14" i="4"/>
  <c r="B13" i="4"/>
  <c r="H13" i="4" s="1"/>
  <c r="C13" i="4"/>
  <c r="D13" i="4"/>
  <c r="E13" i="4"/>
  <c r="F13" i="4"/>
  <c r="B12" i="4"/>
  <c r="H12" i="4" s="1"/>
  <c r="C12" i="4"/>
  <c r="D12" i="4"/>
  <c r="E12" i="4"/>
  <c r="F12" i="4"/>
  <c r="B11" i="4"/>
  <c r="H11" i="4" s="1"/>
  <c r="C11" i="4"/>
  <c r="D11" i="4"/>
  <c r="E11" i="4"/>
  <c r="F11" i="4"/>
  <c r="B10" i="4"/>
  <c r="H10" i="4" s="1"/>
  <c r="C10" i="4"/>
  <c r="D10" i="4"/>
  <c r="E10" i="4"/>
  <c r="F10" i="4"/>
  <c r="B9" i="4"/>
  <c r="H9" i="4" s="1"/>
  <c r="C9" i="4"/>
  <c r="D9" i="4"/>
  <c r="E9" i="4"/>
  <c r="F9" i="4"/>
  <c r="K31" i="4" l="1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R16" i="4"/>
  <c r="R15" i="4"/>
  <c r="R14" i="4"/>
  <c r="R13" i="4"/>
  <c r="R12" i="4"/>
  <c r="R11" i="4"/>
  <c r="R10" i="4"/>
  <c r="R9" i="4"/>
  <c r="R8" i="4"/>
  <c r="F3" i="4"/>
  <c r="E3" i="4"/>
  <c r="D3" i="4"/>
  <c r="C3" i="4"/>
  <c r="B3" i="4"/>
  <c r="R7" i="4"/>
  <c r="R6" i="4"/>
  <c r="H3" i="4" l="1"/>
  <c r="K3" i="4" s="1"/>
  <c r="B4" i="4"/>
  <c r="C4" i="4"/>
  <c r="D4" i="4"/>
  <c r="E4" i="4"/>
  <c r="F4" i="4"/>
  <c r="B5" i="4"/>
  <c r="C5" i="4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R5" i="4"/>
  <c r="H6" i="4" l="1"/>
  <c r="K6" i="4" s="1"/>
  <c r="H5" i="4"/>
  <c r="K5" i="4" s="1"/>
  <c r="H8" i="4"/>
  <c r="K8" i="4" s="1"/>
  <c r="H7" i="4"/>
  <c r="H4" i="4"/>
  <c r="K7" i="4" l="1"/>
  <c r="K4" i="4"/>
</calcChain>
</file>

<file path=xl/sharedStrings.xml><?xml version="1.0" encoding="utf-8"?>
<sst xmlns="http://schemas.openxmlformats.org/spreadsheetml/2006/main" count="200" uniqueCount="194">
  <si>
    <t>UNIVERSIDAD CATOLICA DE ORIENTE</t>
  </si>
  <si>
    <t xml:space="preserve">DEPARTAMENTO FINANCIERO </t>
  </si>
  <si>
    <t>PRESUPUESTO PROYECTO DE INVESTIGACIÓN</t>
  </si>
  <si>
    <t xml:space="preserve">NOMBRE DEL PROYECTO: </t>
  </si>
  <si>
    <t xml:space="preserve">CÓDIGO PRESUPUESTAL: </t>
  </si>
  <si>
    <t>EGRESOS FUNCION INVESTIGACION</t>
  </si>
  <si>
    <t>Presupuestado</t>
  </si>
  <si>
    <t>Aprobado</t>
  </si>
  <si>
    <t>Justificación</t>
  </si>
  <si>
    <r>
      <t xml:space="preserve">OTROS HONORARIOS
</t>
    </r>
    <r>
      <rPr>
        <i/>
        <sz val="12"/>
        <color theme="1"/>
        <rFont val="Franklin Gothic Book"/>
        <family val="2"/>
      </rPr>
      <t>Servicios técnicos,  asesorías 
Se aprobará un monto máximo del 30% del presupuesto total</t>
    </r>
  </si>
  <si>
    <r>
      <t xml:space="preserve">UTILES Y PAPELERIA 
</t>
    </r>
    <r>
      <rPr>
        <i/>
        <sz val="12"/>
        <color theme="1"/>
        <rFont val="Franklin Gothic Book"/>
        <family val="2"/>
      </rPr>
      <t>Boligrafos, lapiz, marcadores, hojas, borradores</t>
    </r>
  </si>
  <si>
    <t>FOTOCOPIAS</t>
  </si>
  <si>
    <r>
      <t xml:space="preserve">MATERIAL DE LABORATORIO (CONSUMIBLES)
</t>
    </r>
    <r>
      <rPr>
        <i/>
        <sz val="12"/>
        <color theme="1"/>
        <rFont val="Franklin Gothic Book"/>
        <family val="2"/>
      </rPr>
      <t>Análisis de laboratorio, materiales e implementos de laboratorio</t>
    </r>
  </si>
  <si>
    <r>
      <t xml:space="preserve">INSUMOS
</t>
    </r>
    <r>
      <rPr>
        <i/>
        <sz val="12"/>
        <color theme="1"/>
        <rFont val="Franklin Gothic Book"/>
        <family val="2"/>
      </rPr>
      <t>Insumos y heramientas para trabajo de campo</t>
    </r>
  </si>
  <si>
    <t>EQUIPOS DE LABORATORIO 
(Compara o arriendo)</t>
  </si>
  <si>
    <r>
      <t xml:space="preserve">LIBROS COSTO HISTORICO
</t>
    </r>
    <r>
      <rPr>
        <i/>
        <sz val="12"/>
        <color theme="1"/>
        <rFont val="Franklin Gothic Book"/>
        <family val="2"/>
      </rPr>
      <t>Material bibliografico</t>
    </r>
  </si>
  <si>
    <r>
      <t xml:space="preserve">TIQUETES AÉREOS
</t>
    </r>
    <r>
      <rPr>
        <i/>
        <sz val="12"/>
        <color theme="1"/>
        <rFont val="Franklin Gothic Book"/>
        <family val="2"/>
      </rPr>
      <t>Salidas de campo, indicar lugar, número de personas.
Se aprobará un monto máximo del 20% para los rubros de tiquetes aéreos, transportes terrestres y fletes y acarreos del presupuesto total del proyecto</t>
    </r>
  </si>
  <si>
    <r>
      <t xml:space="preserve">TRANSPORTES TERRESTRES 
</t>
    </r>
    <r>
      <rPr>
        <i/>
        <sz val="12"/>
        <color theme="1"/>
        <rFont val="Franklin Gothic Book"/>
        <family val="2"/>
      </rPr>
      <t>Viáticos relacionados con salidas de campo. Indicar lugar, número de personas.
Se aprobará un monto máximo del 20% para los rubros de tiquetes aéreos, transportes terrestres y fletes y acarreos del presupuesto total del proyecto</t>
    </r>
  </si>
  <si>
    <r>
      <t xml:space="preserve">TRANSPORTES, FLETES Y ACARREOS.
</t>
    </r>
    <r>
      <rPr>
        <i/>
        <sz val="12"/>
        <color theme="1"/>
        <rFont val="Franklin Gothic Book"/>
        <family val="2"/>
      </rPr>
      <t>Contratación de transporte para actividades propias del proyecto.
Se aprobará un monto máximo del 20% para los rubros de tiquetes aéreos, transportes terrestres y fletes y acarreos del presupuesto total del proyecto</t>
    </r>
  </si>
  <si>
    <t>TRÁMITES Y LICENCIAS</t>
  </si>
  <si>
    <r>
      <t xml:space="preserve">EVENTOS CELEBRACIONES Y ACTIVIDADES
</t>
    </r>
    <r>
      <rPr>
        <i/>
        <sz val="12"/>
        <color theme="1"/>
        <rFont val="Franklin Gothic Book"/>
        <family val="2"/>
      </rPr>
      <t>Socialización de resultados de investigación</t>
    </r>
    <r>
      <rPr>
        <sz val="12"/>
        <color theme="1"/>
        <rFont val="Franklin Gothic Book"/>
        <family val="2"/>
      </rPr>
      <t xml:space="preserve"> (ASC)</t>
    </r>
  </si>
  <si>
    <t>AFILIACIONES Y SOSTENIMIENTO
Vinculación con redes necesarias para el desarrollo del proyecto. Este ítem requiere justificación especial</t>
  </si>
  <si>
    <r>
      <t xml:space="preserve">PUBLICACIONES, VOLANTES Y AFICHES
</t>
    </r>
    <r>
      <rPr>
        <i/>
        <sz val="12"/>
        <color theme="1"/>
        <rFont val="Franklin Gothic Book"/>
        <family val="2"/>
      </rPr>
      <t>Posters, e-cards, plegables.</t>
    </r>
  </si>
  <si>
    <r>
      <t xml:space="preserve">PUBLICACIONES CIENTÍFICAS
</t>
    </r>
    <r>
      <rPr>
        <i/>
        <sz val="12"/>
        <color theme="1"/>
        <rFont val="Franklin Gothic Book"/>
        <family val="2"/>
      </rPr>
      <t>Artículos, capítulos de libro y/o libros, etc.</t>
    </r>
  </si>
  <si>
    <r>
      <t xml:space="preserve">DESARROLLO TECNOLÓGICO
</t>
    </r>
    <r>
      <rPr>
        <i/>
        <sz val="12"/>
        <color theme="1"/>
        <rFont val="Franklin Gothic Book"/>
        <family val="2"/>
      </rPr>
      <t>Propiedad industrial</t>
    </r>
  </si>
  <si>
    <t>Total Presupuesto</t>
  </si>
  <si>
    <t>TOTAL PRESUPUESTO APROBADO</t>
  </si>
  <si>
    <t>MUNICIPIO</t>
  </si>
  <si>
    <t>DESAYUNO</t>
  </si>
  <si>
    <t>ALMUERZO</t>
  </si>
  <si>
    <t>COMIDA</t>
  </si>
  <si>
    <t>ALOJAMIENTO</t>
  </si>
  <si>
    <t>TRANSPORTE</t>
  </si>
  <si>
    <t>TRANSPORTE ADICIONAL</t>
  </si>
  <si>
    <t>TOTAL</t>
  </si>
  <si>
    <t># DE SALIDAS</t>
  </si>
  <si>
    <t>PERSONAS</t>
  </si>
  <si>
    <t>TOTALES</t>
  </si>
  <si>
    <t xml:space="preserve">TRANSPORTE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</si>
  <si>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</si>
  <si>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</si>
  <si>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</si>
  <si>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</si>
  <si>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</si>
  <si>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</si>
  <si>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</si>
  <si>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</si>
  <si>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</si>
  <si>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</si>
  <si>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</si>
  <si>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</si>
  <si>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</si>
  <si>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</si>
  <si>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</si>
  <si>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</si>
  <si>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</si>
  <si>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</si>
  <si>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</si>
  <si>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CIUDAD BOLIVAR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</si>
  <si>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</si>
  <si>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</si>
  <si>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</si>
  <si>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</si>
  <si>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</si>
  <si>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</si>
  <si>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</si>
  <si>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</si>
  <si>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</si>
  <si>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</si>
  <si>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</si>
  <si>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</si>
  <si>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</si>
  <si>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</si>
  <si>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</si>
  <si>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</si>
  <si>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</si>
  <si>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</si>
  <si>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</si>
  <si>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</si>
  <si>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</si>
  <si>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</si>
  <si>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</si>
  <si>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</si>
  <si>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</si>
  <si>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</si>
  <si>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</si>
  <si>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</si>
  <si>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</si>
  <si>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</si>
  <si>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</si>
  <si>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</si>
  <si>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</si>
  <si>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</si>
  <si>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</si>
  <si>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</si>
  <si>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</si>
  <si>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</si>
  <si>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</si>
  <si>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</si>
  <si>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</si>
  <si>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</si>
  <si>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</si>
  <si>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</si>
  <si>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</si>
  <si>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</si>
  <si>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</si>
  <si>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</si>
  <si>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</si>
  <si>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</si>
  <si>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</si>
  <si>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</si>
  <si>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</si>
  <si>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</si>
  <si>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</si>
  <si>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</si>
  <si>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</si>
  <si>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</si>
  <si>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</si>
  <si>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</si>
  <si>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</si>
  <si>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</si>
  <si>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</si>
  <si>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</si>
  <si>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</si>
  <si>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</si>
  <si>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</si>
  <si>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</si>
  <si>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</si>
  <si>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</si>
  <si>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</si>
  <si>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</si>
  <si>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</si>
  <si>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</si>
  <si>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</si>
  <si>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SANTAFE DE ANTIOQUIA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</si>
  <si>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</si>
  <si>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</si>
  <si>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</si>
  <si>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</si>
  <si>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</si>
  <si>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</si>
  <si>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</si>
  <si>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</si>
  <si>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</si>
  <si>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</si>
  <si>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</si>
  <si>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</si>
  <si>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</si>
  <si>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</si>
  <si>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</si>
  <si>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</si>
  <si>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</si>
  <si>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</si>
  <si>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YALI</t>
  </si>
  <si>
    <t>YARUMAL</t>
  </si>
  <si>
    <t>YOLOMBO</t>
  </si>
  <si>
    <t>YONDO</t>
  </si>
  <si>
    <t>ZARAGOZA</t>
  </si>
  <si>
    <t>AGUADAS</t>
  </si>
  <si>
    <t>MANIZALES</t>
  </si>
  <si>
    <t>NORCASIA</t>
  </si>
  <si>
    <t>RIOSUCIO</t>
  </si>
  <si>
    <t>VICTORIA</t>
  </si>
  <si>
    <t>LA DORADA</t>
  </si>
  <si>
    <t>SAMANA</t>
  </si>
  <si>
    <t>MARIQUITA</t>
  </si>
  <si>
    <t>BARRANCABERMEJA</t>
  </si>
  <si>
    <t>BUCARAMANGA</t>
  </si>
  <si>
    <t>BARRANQUILLA</t>
  </si>
  <si>
    <t>BUENAVENTURA</t>
  </si>
  <si>
    <t>CALI</t>
  </si>
  <si>
    <t>BUENAVISTA</t>
  </si>
  <si>
    <t>MONTERIA</t>
  </si>
  <si>
    <t>CARTAGENA</t>
  </si>
  <si>
    <t>CHAPARRAL</t>
  </si>
  <si>
    <t>IBAGUE</t>
  </si>
  <si>
    <t>FLORENCIA</t>
  </si>
  <si>
    <t>ITSMINA</t>
  </si>
  <si>
    <t>NEIVA</t>
  </si>
  <si>
    <t>ALTAMIRA</t>
  </si>
  <si>
    <t>PASTO</t>
  </si>
  <si>
    <t>TUMACO</t>
  </si>
  <si>
    <t>PEREIRA</t>
  </si>
  <si>
    <t>POPAYAN</t>
  </si>
  <si>
    <t>PUERTO ASIS</t>
  </si>
  <si>
    <t>PUERTO CARREÑO</t>
  </si>
  <si>
    <t>SAN ANDRES</t>
  </si>
  <si>
    <t>SANTAFE DE BOGOTA</t>
  </si>
  <si>
    <t>SANTA MARTA</t>
  </si>
  <si>
    <t>SINCELEJO</t>
  </si>
  <si>
    <t>TAME</t>
  </si>
  <si>
    <t>VALLEDUPAR</t>
  </si>
  <si>
    <t>VILLAVICENCIO</t>
  </si>
  <si>
    <t>PUERTO 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</si>
</sst>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rgb="FF000000"/>
      <name val="Franklin Gothic Book"/>
      <family val="2"/>
    </font>
    <font>
      <sz val="12"/>
      <color theme="1"/>
      <name val="Franklin Gothic Book"/>
      <family val="2"/>
    </font>
    <font>
      <sz val="12"/>
      <color rgb="FF006100"/>
      <name val="Franklin Gothic Book"/>
      <family val="2"/>
    </font>
    <font>
      <b/>
      <sz val="12"/>
      <name val="Franklin Gothic Book"/>
      <family val="2"/>
    </font>
    <font>
      <b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sz val="12"/>
      <name val="Franklin Gothic Book"/>
      <family val="2"/>
    </font>
    <font>
      <sz val="10"/>
      <name val="Arial"/>
      <family val="2"/>
    </font>
    <font>
      <b/>
      <sz val="11"/>
      <name val="Franklin Gothic Book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b/>
      <sz val="9"/>
      <name val="Franklin Gothic Book"/>
      <family val="2"/>
    </font>
    <font>
      <sz val="9"/>
      <color theme="1"/>
      <name val="Calibri"/>
      <family val="2"/>
      <scheme val="minor"/>
    </font>
    <font>
      <sz val="11"/>
      <name val="Franklin Gothic Book"/>
      <family val="2"/>
    </font>
    <font>
      <sz val="11"/>
      <color theme="1"/>
      <name val="Courier New"/>
      <family val="3"/>
    </font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6" tint="0.40000610370189521"/>
        </stop>
        <stop position="1">
          <color theme="0"/>
        </stop>
      </gradient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5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5" borderId="1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right" vertical="center" wrapText="1"/>
    </xf>
    <xf numFmtId="0" fontId="7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2" fillId="0" borderId="2" xfId="3" applyNumberFormat="1" applyFont="1" applyFill="1" applyBorder="1" applyAlignment="1">
      <alignment vertical="center"/>
    </xf>
    <xf numFmtId="0" fontId="13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2" xfId="4" quotePrefix="1" applyFont="1" applyBorder="1" applyAlignment="1">
      <alignment horizontal="left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8" fillId="0" borderId="0" xfId="0" applyFont="1"/>
    <xf numFmtId="44" fontId="16" fillId="0" borderId="2" xfId="5" applyFont="1" applyFill="1" applyBorder="1" applyAlignment="1"/>
    <xf numFmtId="44" fontId="16" fillId="0" borderId="2" xfId="5" applyFont="1" applyFill="1" applyBorder="1" applyAlignment="1">
      <alignment horizontal="center" vertical="center"/>
    </xf>
    <xf numFmtId="0" fontId="16" fillId="0" borderId="2" xfId="4" quotePrefix="1" applyFont="1" applyBorder="1" applyAlignment="1">
      <alignment horizontal="center" vertical="center"/>
    </xf>
    <xf numFmtId="164" fontId="16" fillId="0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6" fillId="0" borderId="2" xfId="3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horizontal="left" vertical="center" wrapText="1"/>
    </xf>
    <xf numFmtId="3" fontId="16" fillId="0" borderId="2" xfId="0" applyNumberFormat="1" applyFont="1" applyBorder="1" applyAlignment="1">
      <alignment horizontal="left" vertical="center" wrapText="1"/>
    </xf>
    <xf numFmtId="44" fontId="19" fillId="0" borderId="0" xfId="5" applyFont="1" applyAlignment="1">
      <alignment horizontal="center" vertical="center"/>
    </xf>
    <xf numFmtId="0" fontId="19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left" vertical="center" wrapText="1"/>
    </xf>
    <xf numFmtId="164" fontId="16" fillId="0" borderId="6" xfId="3" applyNumberFormat="1" applyFont="1" applyFill="1" applyBorder="1" applyAlignment="1">
      <alignment horizontal="center"/>
    </xf>
    <xf numFmtId="164" fontId="16" fillId="0" borderId="5" xfId="3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6">
    <cellStyle name="Bueno" xfId="2" builtinId="26"/>
    <cellStyle name="Millares" xfId="3" builtinId="3"/>
    <cellStyle name="Moneda" xfId="5" builtinId="4"/>
    <cellStyle name="Normal" xfId="0" builtinId="0"/>
    <cellStyle name="Normal 2" xfId="4" xr:uid="{00000000-0005-0000-0000-000003000000}"/>
    <cellStyle name="Normal 4" xfId="1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4"/>
  <sheetViews>
    <sheetView showGridLines="0" topLeftCell="A14" zoomScale="80" zoomScaleNormal="80" workbookViewId="0">
      <selection activeCell="B16" sqref="B16"/>
    </sheetView>
  </sheetViews>
  <sheetFormatPr baseColWidth="10" defaultColWidth="11.453125" defaultRowHeight="16" x14ac:dyDescent="0.35"/>
  <cols>
    <col min="1" max="1" width="102.453125" style="1" customWidth="1"/>
    <col min="2" max="2" width="29.1796875" style="1" customWidth="1"/>
    <col min="3" max="3" width="26.453125" style="1" customWidth="1"/>
    <col min="4" max="4" width="48.453125" style="1" customWidth="1"/>
    <col min="5" max="5" width="11.453125" style="1"/>
    <col min="6" max="6" width="91.81640625" style="1" customWidth="1"/>
    <col min="7" max="16384" width="11.453125" style="1"/>
  </cols>
  <sheetData>
    <row r="1" spans="1:6" x14ac:dyDescent="0.35">
      <c r="A1" s="33" t="s">
        <v>0</v>
      </c>
      <c r="B1" s="34"/>
      <c r="C1" s="34"/>
      <c r="D1" s="34"/>
    </row>
    <row r="2" spans="1:6" x14ac:dyDescent="0.35">
      <c r="A2" s="33" t="s">
        <v>1</v>
      </c>
      <c r="B2" s="34"/>
      <c r="C2" s="34"/>
      <c r="D2" s="34"/>
    </row>
    <row r="3" spans="1:6" x14ac:dyDescent="0.35">
      <c r="A3" s="33" t="s">
        <v>2</v>
      </c>
      <c r="B3" s="34"/>
      <c r="C3" s="34"/>
      <c r="D3" s="34"/>
    </row>
    <row r="4" spans="1:6" x14ac:dyDescent="0.35">
      <c r="A4" s="31" t="s">
        <v>3</v>
      </c>
      <c r="B4" s="32"/>
      <c r="C4" s="32"/>
      <c r="D4" s="32"/>
    </row>
    <row r="5" spans="1:6" x14ac:dyDescent="0.35">
      <c r="A5" s="4" t="s">
        <v>4</v>
      </c>
      <c r="B5" s="8"/>
      <c r="C5" s="8"/>
      <c r="D5" s="8"/>
    </row>
    <row r="6" spans="1:6" x14ac:dyDescent="0.35">
      <c r="A6" s="2" t="s">
        <v>5</v>
      </c>
      <c r="B6" s="2" t="s">
        <v>6</v>
      </c>
      <c r="C6" s="2" t="s">
        <v>7</v>
      </c>
      <c r="D6" s="2" t="s">
        <v>8</v>
      </c>
      <c r="F6" s="16"/>
    </row>
    <row r="7" spans="1:6" ht="48" x14ac:dyDescent="0.35">
      <c r="A7" s="3" t="s">
        <v>9</v>
      </c>
      <c r="B7" s="19"/>
      <c r="C7" s="19">
        <v>0</v>
      </c>
      <c r="D7" s="24"/>
      <c r="F7" s="16"/>
    </row>
    <row r="8" spans="1:6" ht="32" x14ac:dyDescent="0.35">
      <c r="A8" s="3" t="s">
        <v>10</v>
      </c>
      <c r="B8" s="19"/>
      <c r="C8" s="19">
        <v>0</v>
      </c>
      <c r="D8" s="24"/>
      <c r="F8" s="16"/>
    </row>
    <row r="9" spans="1:6" x14ac:dyDescent="0.35">
      <c r="A9" s="3" t="s">
        <v>11</v>
      </c>
      <c r="B9" s="19">
        <v>0</v>
      </c>
      <c r="C9" s="19">
        <v>0</v>
      </c>
      <c r="D9" s="25"/>
      <c r="F9" s="16"/>
    </row>
    <row r="10" spans="1:6" ht="32" x14ac:dyDescent="0.35">
      <c r="A10" s="3" t="s">
        <v>12</v>
      </c>
      <c r="B10" s="19">
        <v>0</v>
      </c>
      <c r="C10" s="19">
        <v>0</v>
      </c>
      <c r="D10" s="25"/>
      <c r="F10" s="16"/>
    </row>
    <row r="11" spans="1:6" ht="32" x14ac:dyDescent="0.35">
      <c r="A11" s="3" t="s">
        <v>13</v>
      </c>
      <c r="B11" s="19"/>
      <c r="C11" s="19">
        <v>0</v>
      </c>
      <c r="D11" s="25"/>
      <c r="F11" s="16"/>
    </row>
    <row r="12" spans="1:6" ht="32" x14ac:dyDescent="0.35">
      <c r="A12" s="3" t="s">
        <v>14</v>
      </c>
      <c r="B12" s="19"/>
      <c r="C12" s="19">
        <v>0</v>
      </c>
      <c r="D12" s="25"/>
      <c r="F12" s="16"/>
    </row>
    <row r="13" spans="1:6" ht="32" x14ac:dyDescent="0.35">
      <c r="A13" s="3" t="s">
        <v>15</v>
      </c>
      <c r="B13" s="19">
        <v>0</v>
      </c>
      <c r="C13" s="19">
        <v>0</v>
      </c>
      <c r="D13" s="25"/>
      <c r="F13" s="16"/>
    </row>
    <row r="14" spans="1:6" ht="64" x14ac:dyDescent="0.35">
      <c r="A14" s="3" t="s">
        <v>16</v>
      </c>
      <c r="B14" s="19"/>
      <c r="C14" s="19">
        <v>0</v>
      </c>
      <c r="D14" s="25"/>
      <c r="F14" s="16"/>
    </row>
    <row r="15" spans="1:6" ht="64" x14ac:dyDescent="0.35">
      <c r="A15" s="3" t="s">
        <v>17</v>
      </c>
      <c r="B15" s="19"/>
      <c r="C15" s="19">
        <v>0</v>
      </c>
      <c r="D15" s="25"/>
      <c r="F15" s="16"/>
    </row>
    <row r="16" spans="1:6" ht="64" x14ac:dyDescent="0.35">
      <c r="A16" s="3" t="s">
        <v>18</v>
      </c>
      <c r="B16" s="26"/>
      <c r="C16" s="19">
        <v>0</v>
      </c>
      <c r="D16" s="25"/>
      <c r="F16" s="16"/>
    </row>
    <row r="17" spans="1:6" x14ac:dyDescent="0.35">
      <c r="A17" s="3" t="s">
        <v>19</v>
      </c>
      <c r="B17" s="19">
        <v>0</v>
      </c>
      <c r="C17" s="19">
        <v>0</v>
      </c>
      <c r="D17" s="24"/>
      <c r="F17" s="16"/>
    </row>
    <row r="18" spans="1:6" ht="32" x14ac:dyDescent="0.35">
      <c r="A18" s="3" t="s">
        <v>20</v>
      </c>
      <c r="B18" s="19"/>
      <c r="C18" s="19">
        <v>0</v>
      </c>
      <c r="D18" s="24"/>
      <c r="F18" s="16"/>
    </row>
    <row r="19" spans="1:6" ht="32" x14ac:dyDescent="0.35">
      <c r="A19" s="3" t="s">
        <v>21</v>
      </c>
      <c r="B19" s="19">
        <v>0</v>
      </c>
      <c r="C19" s="19">
        <v>0</v>
      </c>
      <c r="D19" s="24"/>
      <c r="F19" s="16"/>
    </row>
    <row r="20" spans="1:6" ht="32" x14ac:dyDescent="0.35">
      <c r="A20" s="3" t="s">
        <v>22</v>
      </c>
      <c r="B20" s="19"/>
      <c r="C20" s="19">
        <v>0</v>
      </c>
      <c r="D20" s="24"/>
      <c r="F20" s="16"/>
    </row>
    <row r="21" spans="1:6" ht="32" x14ac:dyDescent="0.35">
      <c r="A21" s="3" t="s">
        <v>23</v>
      </c>
      <c r="B21" s="19"/>
      <c r="C21" s="19">
        <v>0</v>
      </c>
      <c r="D21" s="24"/>
      <c r="F21" s="16"/>
    </row>
    <row r="22" spans="1:6" ht="32" x14ac:dyDescent="0.35">
      <c r="A22" s="3" t="s">
        <v>24</v>
      </c>
      <c r="B22" s="19">
        <v>0</v>
      </c>
      <c r="C22" s="19">
        <v>0</v>
      </c>
      <c r="D22" s="27"/>
      <c r="F22" s="16"/>
    </row>
    <row r="23" spans="1:6" ht="16.5" thickBot="1" x14ac:dyDescent="0.45">
      <c r="A23" s="6" t="s">
        <v>25</v>
      </c>
      <c r="B23" s="18">
        <f>+SUM(B7:B22)</f>
        <v>0</v>
      </c>
      <c r="C23" s="18">
        <f>+SUM(C7:C22)</f>
        <v>0</v>
      </c>
      <c r="D23" s="28"/>
      <c r="F23" s="17"/>
    </row>
    <row r="24" spans="1:6" ht="16.5" thickBot="1" x14ac:dyDescent="0.45">
      <c r="A24" s="7" t="s">
        <v>26</v>
      </c>
      <c r="B24" s="29">
        <f>+C23</f>
        <v>0</v>
      </c>
      <c r="C24" s="30"/>
    </row>
  </sheetData>
  <mergeCells count="5">
    <mergeCell ref="B24:C24"/>
    <mergeCell ref="A4:D4"/>
    <mergeCell ref="A1:D1"/>
    <mergeCell ref="A2:D2"/>
    <mergeCell ref="A3:D3"/>
  </mergeCells>
  <conditionalFormatting sqref="B4">
    <cfRule type="cellIs" dxfId="2" priority="4" operator="greaterThan">
      <formula>($B$23)*0.2</formula>
    </cfRule>
  </conditionalFormatting>
  <conditionalFormatting sqref="B7">
    <cfRule type="cellIs" dxfId="1" priority="3" operator="greaterThan">
      <formula>($B$23)*0.3</formula>
    </cfRule>
  </conditionalFormatting>
  <conditionalFormatting sqref="B14:B15">
    <cfRule type="cellIs" dxfId="0" priority="2" operator="greaterThan">
      <formula>($B$23)*0.2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58"/>
  <sheetViews>
    <sheetView showGridLines="0" tabSelected="1" zoomScale="80" zoomScaleNormal="80" workbookViewId="0">
      <selection activeCell="U22" sqref="U22"/>
    </sheetView>
  </sheetViews>
  <sheetFormatPr baseColWidth="10" defaultColWidth="11.453125" defaultRowHeight="14.5" x14ac:dyDescent="0.35"/>
  <cols>
    <col min="1" max="1" width="20.54296875" customWidth="1"/>
    <col min="2" max="4" width="14.26953125" customWidth="1"/>
    <col min="5" max="5" width="16.81640625" customWidth="1"/>
    <col min="6" max="7" width="17.26953125" customWidth="1"/>
    <col min="8" max="8" width="13.7265625" customWidth="1"/>
    <col min="9" max="9" width="14.7265625" style="5" bestFit="1" customWidth="1"/>
    <col min="10" max="10" width="16.81640625" style="5" customWidth="1"/>
    <col min="11" max="11" width="13.1796875" customWidth="1"/>
    <col min="14" max="14" width="11.453125" customWidth="1"/>
    <col min="15" max="15" width="28.7265625" style="11" hidden="1" customWidth="1"/>
    <col min="16" max="20" width="13.7265625" style="11" hidden="1" customWidth="1"/>
    <col min="21" max="21" width="11.453125" customWidth="1"/>
  </cols>
  <sheetData>
    <row r="2" spans="1:21" ht="30" x14ac:dyDescent="0.35">
      <c r="A2" s="9" t="s">
        <v>27</v>
      </c>
      <c r="B2" s="9" t="s">
        <v>28</v>
      </c>
      <c r="C2" s="9" t="s">
        <v>29</v>
      </c>
      <c r="D2" s="9" t="s">
        <v>30</v>
      </c>
      <c r="E2" s="9" t="s">
        <v>31</v>
      </c>
      <c r="F2" s="9" t="s">
        <v>32</v>
      </c>
      <c r="G2" s="9" t="s">
        <v>33</v>
      </c>
      <c r="H2" s="9" t="s">
        <v>34</v>
      </c>
      <c r="I2" s="9" t="s">
        <v>35</v>
      </c>
      <c r="J2" s="9" t="s">
        <v>36</v>
      </c>
      <c r="K2" s="9" t="s">
        <v>37</v>
      </c>
      <c r="O2" s="12" t="s">
        <v>27</v>
      </c>
      <c r="P2" s="12" t="s">
        <v>28</v>
      </c>
      <c r="Q2" s="12" t="s">
        <v>29</v>
      </c>
      <c r="R2" s="12" t="s">
        <v>30</v>
      </c>
      <c r="S2" s="12" t="s">
        <v>31</v>
      </c>
      <c r="T2" s="12" t="s">
        <v>38</v>
      </c>
      <c r="U2" s="13"/>
    </row>
    <row r="3" spans="1:21" ht="16" x14ac:dyDescent="0.4">
      <c r="A3" s="20"/>
      <c r="B3" s="21" t="e">
        <f>VLOOKUP($A3,$O$3:$T$157,2,FALSE)</f>
        <v>#N/A</v>
      </c>
      <c r="C3" s="21" t="e">
        <f>VLOOKUP($A3,$O$3:$T$157,3,FALSE)</f>
        <v>#N/A</v>
      </c>
      <c r="D3" s="21" t="e">
        <f>VLOOKUP($A3,$O$3:$T$157,4,FALSE)</f>
        <v>#N/A</v>
      </c>
      <c r="E3" s="21" t="e">
        <f>VLOOKUP($A3,$O$3:$T$157,5,FALSE)</f>
        <v>#N/A</v>
      </c>
      <c r="F3" s="21" t="e">
        <f>VLOOKUP($A3,$O$3:$T$157,6,FALSE)</f>
        <v>#N/A</v>
      </c>
      <c r="G3" s="21"/>
      <c r="H3" s="21" t="e">
        <f>SUM(B3:G3)</f>
        <v>#N/A</v>
      </c>
      <c r="I3" s="21"/>
      <c r="J3" s="23"/>
      <c r="K3" s="21" t="e">
        <f>(H3*J3*I3)</f>
        <v>#N/A</v>
      </c>
      <c r="O3" s="14" t="s">
        <v>39</v>
      </c>
      <c r="P3" s="10">
        <v>6500</v>
      </c>
      <c r="Q3" s="10">
        <v>10500</v>
      </c>
      <c r="R3" s="10">
        <v>10500</v>
      </c>
      <c r="S3" s="10">
        <v>25000</v>
      </c>
      <c r="T3" s="10">
        <v>22000</v>
      </c>
    </row>
    <row r="4" spans="1:21" ht="16" x14ac:dyDescent="0.4">
      <c r="A4" s="20"/>
      <c r="B4" s="21" t="e">
        <f t="shared" ref="B4:B31" si="0">VLOOKUP($A4,$O$3:$T$30,2,FALSE)</f>
        <v>#N/A</v>
      </c>
      <c r="C4" s="21" t="e">
        <f t="shared" ref="C4:C31" si="1">VLOOKUP($A4,$O$3:$T$30,3,FALSE)</f>
        <v>#N/A</v>
      </c>
      <c r="D4" s="21" t="e">
        <f t="shared" ref="D4:D31" si="2">VLOOKUP($A4,$O$3:$T$30,4,FALSE)</f>
        <v>#N/A</v>
      </c>
      <c r="E4" s="21" t="e">
        <f t="shared" ref="E4:E31" si="3">VLOOKUP($A4,$O$3:$T$30,5,FALSE)</f>
        <v>#N/A</v>
      </c>
      <c r="F4" s="21" t="e">
        <f t="shared" ref="F4:F31" si="4">VLOOKUP($A4,$O$3:$T$30,6,FALSE)</f>
        <v>#N/A</v>
      </c>
      <c r="G4" s="21"/>
      <c r="H4" s="21" t="e">
        <f t="shared" ref="H4:H31" si="5">SUM(B4:G4)</f>
        <v>#N/A</v>
      </c>
      <c r="I4" s="21"/>
      <c r="J4" s="21"/>
      <c r="K4" s="21" t="e">
        <f t="shared" ref="K4:K31" si="6">(H4*J4)</f>
        <v>#N/A</v>
      </c>
      <c r="O4" s="14" t="s">
        <v>40</v>
      </c>
      <c r="P4" s="10">
        <v>6500</v>
      </c>
      <c r="Q4" s="10">
        <v>10500</v>
      </c>
      <c r="R4" s="10">
        <v>10500</v>
      </c>
      <c r="S4" s="10">
        <v>25000</v>
      </c>
      <c r="T4" s="10">
        <v>52000</v>
      </c>
    </row>
    <row r="5" spans="1:21" ht="16" x14ac:dyDescent="0.4">
      <c r="A5" s="20"/>
      <c r="B5" s="21" t="e">
        <f t="shared" si="0"/>
        <v>#N/A</v>
      </c>
      <c r="C5" s="21" t="e">
        <f t="shared" si="1"/>
        <v>#N/A</v>
      </c>
      <c r="D5" s="21" t="e">
        <f t="shared" si="2"/>
        <v>#N/A</v>
      </c>
      <c r="E5" s="21" t="e">
        <f t="shared" si="3"/>
        <v>#N/A</v>
      </c>
      <c r="F5" s="21" t="e">
        <f t="shared" si="4"/>
        <v>#N/A</v>
      </c>
      <c r="G5" s="21"/>
      <c r="H5" s="21" t="e">
        <f t="shared" si="5"/>
        <v>#N/A</v>
      </c>
      <c r="I5" s="21"/>
      <c r="J5" s="21"/>
      <c r="K5" s="21" t="e">
        <f t="shared" si="6"/>
        <v>#N/A</v>
      </c>
      <c r="O5" s="14" t="s">
        <v>41</v>
      </c>
      <c r="P5" s="10">
        <v>6500</v>
      </c>
      <c r="Q5" s="10">
        <v>10500</v>
      </c>
      <c r="R5" s="10">
        <f>+Q5</f>
        <v>10500</v>
      </c>
      <c r="S5" s="10">
        <v>20000</v>
      </c>
      <c r="T5" s="10">
        <v>34000</v>
      </c>
    </row>
    <row r="6" spans="1:21" ht="16" x14ac:dyDescent="0.4">
      <c r="A6" s="20"/>
      <c r="B6" s="21" t="e">
        <f t="shared" si="0"/>
        <v>#N/A</v>
      </c>
      <c r="C6" s="21" t="e">
        <f t="shared" si="1"/>
        <v>#N/A</v>
      </c>
      <c r="D6" s="21" t="e">
        <f t="shared" si="2"/>
        <v>#N/A</v>
      </c>
      <c r="E6" s="21" t="e">
        <f t="shared" si="3"/>
        <v>#N/A</v>
      </c>
      <c r="F6" s="21" t="e">
        <f t="shared" si="4"/>
        <v>#N/A</v>
      </c>
      <c r="G6" s="21"/>
      <c r="H6" s="21" t="e">
        <f t="shared" si="5"/>
        <v>#N/A</v>
      </c>
      <c r="I6" s="21"/>
      <c r="J6" s="21"/>
      <c r="K6" s="21" t="e">
        <f t="shared" si="6"/>
        <v>#N/A</v>
      </c>
      <c r="O6" s="14" t="s">
        <v>42</v>
      </c>
      <c r="P6" s="10">
        <v>6500</v>
      </c>
      <c r="Q6" s="10">
        <v>10500</v>
      </c>
      <c r="R6" s="10">
        <f>+Q6</f>
        <v>10500</v>
      </c>
      <c r="S6" s="10">
        <v>21000</v>
      </c>
      <c r="T6" s="10">
        <v>11000</v>
      </c>
    </row>
    <row r="7" spans="1:21" ht="16" x14ac:dyDescent="0.4">
      <c r="A7" s="20"/>
      <c r="B7" s="21" t="e">
        <f t="shared" si="0"/>
        <v>#N/A</v>
      </c>
      <c r="C7" s="21" t="e">
        <f t="shared" si="1"/>
        <v>#N/A</v>
      </c>
      <c r="D7" s="21" t="e">
        <f t="shared" si="2"/>
        <v>#N/A</v>
      </c>
      <c r="E7" s="21" t="e">
        <f t="shared" si="3"/>
        <v>#N/A</v>
      </c>
      <c r="F7" s="21" t="e">
        <f t="shared" si="4"/>
        <v>#N/A</v>
      </c>
      <c r="G7" s="21"/>
      <c r="H7" s="21" t="e">
        <f t="shared" si="5"/>
        <v>#N/A</v>
      </c>
      <c r="I7" s="21"/>
      <c r="J7" s="21"/>
      <c r="K7" s="21" t="e">
        <f t="shared" si="6"/>
        <v>#N/A</v>
      </c>
      <c r="O7" s="14" t="s">
        <v>43</v>
      </c>
      <c r="P7" s="10">
        <v>6500</v>
      </c>
      <c r="Q7" s="10">
        <v>10500</v>
      </c>
      <c r="R7" s="10">
        <f>+Q7</f>
        <v>10500</v>
      </c>
      <c r="S7" s="10">
        <v>25000</v>
      </c>
      <c r="T7" s="10">
        <v>48000</v>
      </c>
    </row>
    <row r="8" spans="1:21" ht="16" x14ac:dyDescent="0.4">
      <c r="A8" s="20"/>
      <c r="B8" s="21" t="e">
        <f t="shared" si="0"/>
        <v>#N/A</v>
      </c>
      <c r="C8" s="21" t="e">
        <f t="shared" si="1"/>
        <v>#N/A</v>
      </c>
      <c r="D8" s="21" t="e">
        <f t="shared" si="2"/>
        <v>#N/A</v>
      </c>
      <c r="E8" s="21" t="e">
        <f t="shared" si="3"/>
        <v>#N/A</v>
      </c>
      <c r="F8" s="21" t="e">
        <f t="shared" si="4"/>
        <v>#N/A</v>
      </c>
      <c r="G8" s="21"/>
      <c r="H8" s="21" t="e">
        <f t="shared" si="5"/>
        <v>#N/A</v>
      </c>
      <c r="I8" s="21"/>
      <c r="J8" s="21"/>
      <c r="K8" s="21" t="e">
        <f t="shared" si="6"/>
        <v>#N/A</v>
      </c>
      <c r="O8" s="14" t="s">
        <v>44</v>
      </c>
      <c r="P8" s="10">
        <v>6500</v>
      </c>
      <c r="Q8" s="10">
        <v>10500</v>
      </c>
      <c r="R8" s="10">
        <f>+Q8</f>
        <v>10500</v>
      </c>
      <c r="S8" s="10">
        <v>35000</v>
      </c>
      <c r="T8" s="10">
        <v>40000</v>
      </c>
    </row>
    <row r="9" spans="1:21" ht="16" x14ac:dyDescent="0.4">
      <c r="A9" s="22"/>
      <c r="B9" s="21" t="e">
        <f t="shared" si="0"/>
        <v>#N/A</v>
      </c>
      <c r="C9" s="21" t="e">
        <f t="shared" si="1"/>
        <v>#N/A</v>
      </c>
      <c r="D9" s="21" t="e">
        <f t="shared" si="2"/>
        <v>#N/A</v>
      </c>
      <c r="E9" s="21" t="e">
        <f t="shared" si="3"/>
        <v>#N/A</v>
      </c>
      <c r="F9" s="21" t="e">
        <f t="shared" si="4"/>
        <v>#N/A</v>
      </c>
      <c r="G9" s="22"/>
      <c r="H9" s="21" t="e">
        <f t="shared" si="5"/>
        <v>#N/A</v>
      </c>
      <c r="I9" s="22"/>
      <c r="J9" s="22"/>
      <c r="K9" s="21" t="e">
        <f t="shared" si="6"/>
        <v>#N/A</v>
      </c>
      <c r="O9" s="14" t="s">
        <v>45</v>
      </c>
      <c r="P9" s="10">
        <v>6500</v>
      </c>
      <c r="Q9" s="10">
        <v>10500</v>
      </c>
      <c r="R9" s="10">
        <f t="shared" ref="R9:R16" si="7">+Q9</f>
        <v>10500</v>
      </c>
      <c r="S9" s="10">
        <v>30000</v>
      </c>
      <c r="T9" s="10"/>
    </row>
    <row r="10" spans="1:21" ht="16" x14ac:dyDescent="0.4">
      <c r="A10" s="22"/>
      <c r="B10" s="21" t="e">
        <f t="shared" si="0"/>
        <v>#N/A</v>
      </c>
      <c r="C10" s="21" t="e">
        <f t="shared" si="1"/>
        <v>#N/A</v>
      </c>
      <c r="D10" s="21" t="e">
        <f t="shared" si="2"/>
        <v>#N/A</v>
      </c>
      <c r="E10" s="21" t="e">
        <f t="shared" si="3"/>
        <v>#N/A</v>
      </c>
      <c r="F10" s="21" t="e">
        <f t="shared" si="4"/>
        <v>#N/A</v>
      </c>
      <c r="G10" s="22"/>
      <c r="H10" s="21" t="e">
        <f t="shared" si="5"/>
        <v>#N/A</v>
      </c>
      <c r="I10" s="22"/>
      <c r="J10" s="22"/>
      <c r="K10" s="21" t="e">
        <f t="shared" si="6"/>
        <v>#N/A</v>
      </c>
      <c r="O10" s="14" t="s">
        <v>46</v>
      </c>
      <c r="P10" s="10">
        <v>6500</v>
      </c>
      <c r="Q10" s="10">
        <v>10500</v>
      </c>
      <c r="R10" s="10">
        <f t="shared" si="7"/>
        <v>10500</v>
      </c>
      <c r="S10" s="10">
        <v>25000</v>
      </c>
      <c r="T10" s="10">
        <v>48000</v>
      </c>
    </row>
    <row r="11" spans="1:21" ht="16" x14ac:dyDescent="0.4">
      <c r="A11" s="22"/>
      <c r="B11" s="21" t="e">
        <f t="shared" si="0"/>
        <v>#N/A</v>
      </c>
      <c r="C11" s="21" t="e">
        <f t="shared" si="1"/>
        <v>#N/A</v>
      </c>
      <c r="D11" s="21" t="e">
        <f t="shared" si="2"/>
        <v>#N/A</v>
      </c>
      <c r="E11" s="21" t="e">
        <f t="shared" si="3"/>
        <v>#N/A</v>
      </c>
      <c r="F11" s="21" t="e">
        <f t="shared" si="4"/>
        <v>#N/A</v>
      </c>
      <c r="G11" s="22"/>
      <c r="H11" s="21" t="e">
        <f t="shared" si="5"/>
        <v>#N/A</v>
      </c>
      <c r="I11" s="22"/>
      <c r="J11" s="22"/>
      <c r="K11" s="21" t="e">
        <f t="shared" si="6"/>
        <v>#N/A</v>
      </c>
      <c r="O11" s="14" t="s">
        <v>47</v>
      </c>
      <c r="P11" s="10">
        <v>6500</v>
      </c>
      <c r="Q11" s="10">
        <v>10500</v>
      </c>
      <c r="R11" s="10">
        <f t="shared" si="7"/>
        <v>10500</v>
      </c>
      <c r="S11" s="10">
        <v>25000</v>
      </c>
      <c r="T11" s="10">
        <v>66000</v>
      </c>
    </row>
    <row r="12" spans="1:21" ht="16" x14ac:dyDescent="0.4">
      <c r="A12" s="22"/>
      <c r="B12" s="21" t="e">
        <f t="shared" si="0"/>
        <v>#N/A</v>
      </c>
      <c r="C12" s="21" t="e">
        <f t="shared" si="1"/>
        <v>#N/A</v>
      </c>
      <c r="D12" s="21" t="e">
        <f t="shared" si="2"/>
        <v>#N/A</v>
      </c>
      <c r="E12" s="21" t="e">
        <f t="shared" si="3"/>
        <v>#N/A</v>
      </c>
      <c r="F12" s="21" t="e">
        <f t="shared" si="4"/>
        <v>#N/A</v>
      </c>
      <c r="G12" s="22"/>
      <c r="H12" s="21" t="e">
        <f t="shared" si="5"/>
        <v>#N/A</v>
      </c>
      <c r="I12" s="22"/>
      <c r="J12" s="22"/>
      <c r="K12" s="21" t="e">
        <f t="shared" si="6"/>
        <v>#N/A</v>
      </c>
      <c r="O12" s="14" t="s">
        <v>48</v>
      </c>
      <c r="P12" s="10">
        <v>6500</v>
      </c>
      <c r="Q12" s="10">
        <v>10500</v>
      </c>
      <c r="R12" s="10">
        <f t="shared" si="7"/>
        <v>10500</v>
      </c>
      <c r="S12" s="10">
        <v>25000</v>
      </c>
      <c r="T12" s="10">
        <v>32000</v>
      </c>
    </row>
    <row r="13" spans="1:21" ht="16" x14ac:dyDescent="0.4">
      <c r="A13" s="22"/>
      <c r="B13" s="21" t="e">
        <f t="shared" si="0"/>
        <v>#N/A</v>
      </c>
      <c r="C13" s="21" t="e">
        <f t="shared" si="1"/>
        <v>#N/A</v>
      </c>
      <c r="D13" s="21" t="e">
        <f t="shared" si="2"/>
        <v>#N/A</v>
      </c>
      <c r="E13" s="21" t="e">
        <f t="shared" si="3"/>
        <v>#N/A</v>
      </c>
      <c r="F13" s="21" t="e">
        <f t="shared" si="4"/>
        <v>#N/A</v>
      </c>
      <c r="G13" s="22"/>
      <c r="H13" s="21" t="e">
        <f t="shared" si="5"/>
        <v>#N/A</v>
      </c>
      <c r="I13" s="22"/>
      <c r="J13" s="22"/>
      <c r="K13" s="21" t="e">
        <f t="shared" si="6"/>
        <v>#N/A</v>
      </c>
      <c r="O13" s="14" t="s">
        <v>49</v>
      </c>
      <c r="P13" s="10">
        <v>6500</v>
      </c>
      <c r="Q13" s="10">
        <v>14000</v>
      </c>
      <c r="R13" s="10">
        <f t="shared" si="7"/>
        <v>14000</v>
      </c>
      <c r="S13" s="10">
        <v>75000</v>
      </c>
      <c r="T13" s="10">
        <v>108000</v>
      </c>
    </row>
    <row r="14" spans="1:21" ht="16" x14ac:dyDescent="0.4">
      <c r="A14" s="22"/>
      <c r="B14" s="21" t="e">
        <f t="shared" si="0"/>
        <v>#N/A</v>
      </c>
      <c r="C14" s="21" t="e">
        <f t="shared" si="1"/>
        <v>#N/A</v>
      </c>
      <c r="D14" s="21" t="e">
        <f t="shared" si="2"/>
        <v>#N/A</v>
      </c>
      <c r="E14" s="21" t="e">
        <f t="shared" si="3"/>
        <v>#N/A</v>
      </c>
      <c r="F14" s="21" t="e">
        <f t="shared" si="4"/>
        <v>#N/A</v>
      </c>
      <c r="G14" s="22"/>
      <c r="H14" s="21" t="e">
        <f t="shared" si="5"/>
        <v>#N/A</v>
      </c>
      <c r="I14" s="22"/>
      <c r="J14" s="22"/>
      <c r="K14" s="21" t="e">
        <f t="shared" si="6"/>
        <v>#N/A</v>
      </c>
      <c r="O14" s="14" t="s">
        <v>50</v>
      </c>
      <c r="P14" s="10">
        <v>6500</v>
      </c>
      <c r="Q14" s="10">
        <v>15000</v>
      </c>
      <c r="R14" s="10">
        <f t="shared" si="7"/>
        <v>15000</v>
      </c>
      <c r="S14" s="10">
        <v>75000</v>
      </c>
      <c r="T14" s="10">
        <v>160000</v>
      </c>
    </row>
    <row r="15" spans="1:21" ht="16" x14ac:dyDescent="0.4">
      <c r="A15" s="22"/>
      <c r="B15" s="21" t="e">
        <f t="shared" si="0"/>
        <v>#N/A</v>
      </c>
      <c r="C15" s="21" t="e">
        <f t="shared" si="1"/>
        <v>#N/A</v>
      </c>
      <c r="D15" s="21" t="e">
        <f t="shared" si="2"/>
        <v>#N/A</v>
      </c>
      <c r="E15" s="21" t="e">
        <f t="shared" si="3"/>
        <v>#N/A</v>
      </c>
      <c r="F15" s="21" t="e">
        <f t="shared" si="4"/>
        <v>#N/A</v>
      </c>
      <c r="G15" s="22"/>
      <c r="H15" s="21" t="e">
        <f t="shared" si="5"/>
        <v>#N/A</v>
      </c>
      <c r="I15" s="22"/>
      <c r="J15" s="22"/>
      <c r="K15" s="21" t="e">
        <f t="shared" si="6"/>
        <v>#N/A</v>
      </c>
      <c r="O15" s="14" t="s">
        <v>51</v>
      </c>
      <c r="P15" s="10">
        <v>6500</v>
      </c>
      <c r="Q15" s="10">
        <v>10500</v>
      </c>
      <c r="R15" s="10">
        <f t="shared" si="7"/>
        <v>10500</v>
      </c>
      <c r="S15" s="10">
        <v>25000</v>
      </c>
      <c r="T15" s="10">
        <v>48000</v>
      </c>
    </row>
    <row r="16" spans="1:21" ht="16" x14ac:dyDescent="0.4">
      <c r="A16" s="22"/>
      <c r="B16" s="21" t="e">
        <f t="shared" si="0"/>
        <v>#N/A</v>
      </c>
      <c r="C16" s="21" t="e">
        <f t="shared" si="1"/>
        <v>#N/A</v>
      </c>
      <c r="D16" s="21" t="e">
        <f t="shared" si="2"/>
        <v>#N/A</v>
      </c>
      <c r="E16" s="21" t="e">
        <f t="shared" si="3"/>
        <v>#N/A</v>
      </c>
      <c r="F16" s="21" t="e">
        <f t="shared" si="4"/>
        <v>#N/A</v>
      </c>
      <c r="G16" s="22"/>
      <c r="H16" s="21" t="e">
        <f t="shared" si="5"/>
        <v>#N/A</v>
      </c>
      <c r="I16" s="22"/>
      <c r="J16" s="22"/>
      <c r="K16" s="21" t="e">
        <f t="shared" si="6"/>
        <v>#N/A</v>
      </c>
      <c r="O16" s="14" t="s">
        <v>52</v>
      </c>
      <c r="P16" s="10">
        <v>6500</v>
      </c>
      <c r="Q16" s="10">
        <v>10500</v>
      </c>
      <c r="R16" s="10">
        <f t="shared" si="7"/>
        <v>10500</v>
      </c>
      <c r="S16" s="10">
        <v>25000</v>
      </c>
      <c r="T16" s="10">
        <v>24000</v>
      </c>
    </row>
    <row r="17" spans="1:20" ht="16" x14ac:dyDescent="0.4">
      <c r="A17" s="22"/>
      <c r="B17" s="21" t="e">
        <f t="shared" si="0"/>
        <v>#N/A</v>
      </c>
      <c r="C17" s="21" t="e">
        <f t="shared" si="1"/>
        <v>#N/A</v>
      </c>
      <c r="D17" s="21" t="e">
        <f t="shared" si="2"/>
        <v>#N/A</v>
      </c>
      <c r="E17" s="21" t="e">
        <f t="shared" si="3"/>
        <v>#N/A</v>
      </c>
      <c r="F17" s="21" t="e">
        <f t="shared" si="4"/>
        <v>#N/A</v>
      </c>
      <c r="G17" s="22"/>
      <c r="H17" s="21" t="e">
        <f t="shared" si="5"/>
        <v>#N/A</v>
      </c>
      <c r="I17" s="22"/>
      <c r="J17" s="22"/>
      <c r="K17" s="21" t="e">
        <f t="shared" si="6"/>
        <v>#N/A</v>
      </c>
      <c r="O17" s="14" t="s">
        <v>53</v>
      </c>
      <c r="P17" s="10"/>
      <c r="Q17" s="10">
        <v>11000</v>
      </c>
      <c r="R17" s="10"/>
      <c r="S17" s="10"/>
      <c r="T17" s="10">
        <v>16000</v>
      </c>
    </row>
    <row r="18" spans="1:20" ht="16" x14ac:dyDescent="0.4">
      <c r="A18" s="22"/>
      <c r="B18" s="21" t="e">
        <f t="shared" si="0"/>
        <v>#N/A</v>
      </c>
      <c r="C18" s="21" t="e">
        <f t="shared" si="1"/>
        <v>#N/A</v>
      </c>
      <c r="D18" s="21" t="e">
        <f t="shared" si="2"/>
        <v>#N/A</v>
      </c>
      <c r="E18" s="21" t="e">
        <f t="shared" si="3"/>
        <v>#N/A</v>
      </c>
      <c r="F18" s="21" t="e">
        <f t="shared" si="4"/>
        <v>#N/A</v>
      </c>
      <c r="G18" s="22"/>
      <c r="H18" s="21" t="e">
        <f t="shared" si="5"/>
        <v>#N/A</v>
      </c>
      <c r="I18" s="22"/>
      <c r="J18" s="22"/>
      <c r="K18" s="21" t="e">
        <f t="shared" si="6"/>
        <v>#N/A</v>
      </c>
      <c r="O18" s="14" t="s">
        <v>54</v>
      </c>
      <c r="P18" s="10"/>
      <c r="Q18" s="10">
        <v>11000</v>
      </c>
      <c r="R18" s="10"/>
      <c r="S18" s="10"/>
      <c r="T18" s="10">
        <v>16000</v>
      </c>
    </row>
    <row r="19" spans="1:20" ht="16" x14ac:dyDescent="0.4">
      <c r="A19" s="22"/>
      <c r="B19" s="21" t="e">
        <f t="shared" si="0"/>
        <v>#N/A</v>
      </c>
      <c r="C19" s="21" t="e">
        <f t="shared" si="1"/>
        <v>#N/A</v>
      </c>
      <c r="D19" s="21" t="e">
        <f t="shared" si="2"/>
        <v>#N/A</v>
      </c>
      <c r="E19" s="21" t="e">
        <f t="shared" si="3"/>
        <v>#N/A</v>
      </c>
      <c r="F19" s="21" t="e">
        <f t="shared" si="4"/>
        <v>#N/A</v>
      </c>
      <c r="G19" s="22"/>
      <c r="H19" s="21" t="e">
        <f t="shared" si="5"/>
        <v>#N/A</v>
      </c>
      <c r="I19" s="22"/>
      <c r="J19" s="22"/>
      <c r="K19" s="21" t="e">
        <f t="shared" si="6"/>
        <v>#N/A</v>
      </c>
      <c r="O19" s="14" t="s">
        <v>55</v>
      </c>
      <c r="P19" s="10">
        <v>6500</v>
      </c>
      <c r="Q19" s="10">
        <v>10500</v>
      </c>
      <c r="R19" s="10">
        <v>10500</v>
      </c>
      <c r="S19" s="10">
        <v>25000</v>
      </c>
      <c r="T19" s="10">
        <v>17000</v>
      </c>
    </row>
    <row r="20" spans="1:20" ht="16" x14ac:dyDescent="0.4">
      <c r="A20" s="22"/>
      <c r="B20" s="21" t="e">
        <f t="shared" si="0"/>
        <v>#N/A</v>
      </c>
      <c r="C20" s="21" t="e">
        <f t="shared" si="1"/>
        <v>#N/A</v>
      </c>
      <c r="D20" s="21" t="e">
        <f t="shared" si="2"/>
        <v>#N/A</v>
      </c>
      <c r="E20" s="21" t="e">
        <f t="shared" si="3"/>
        <v>#N/A</v>
      </c>
      <c r="F20" s="21" t="e">
        <f t="shared" si="4"/>
        <v>#N/A</v>
      </c>
      <c r="G20" s="22"/>
      <c r="H20" s="21" t="e">
        <f t="shared" si="5"/>
        <v>#N/A</v>
      </c>
      <c r="I20" s="22"/>
      <c r="J20" s="22"/>
      <c r="K20" s="21" t="e">
        <f t="shared" si="6"/>
        <v>#N/A</v>
      </c>
      <c r="O20" s="14" t="s">
        <v>56</v>
      </c>
      <c r="P20" s="10">
        <v>6500</v>
      </c>
      <c r="Q20" s="10">
        <v>10500</v>
      </c>
      <c r="R20" s="10">
        <v>10500</v>
      </c>
      <c r="S20" s="10">
        <v>21000</v>
      </c>
      <c r="T20" s="10">
        <v>42000</v>
      </c>
    </row>
    <row r="21" spans="1:20" ht="16" x14ac:dyDescent="0.4">
      <c r="A21" s="22"/>
      <c r="B21" s="21" t="e">
        <f t="shared" si="0"/>
        <v>#N/A</v>
      </c>
      <c r="C21" s="21" t="e">
        <f t="shared" si="1"/>
        <v>#N/A</v>
      </c>
      <c r="D21" s="21" t="e">
        <f t="shared" si="2"/>
        <v>#N/A</v>
      </c>
      <c r="E21" s="21" t="e">
        <f t="shared" si="3"/>
        <v>#N/A</v>
      </c>
      <c r="F21" s="21" t="e">
        <f t="shared" si="4"/>
        <v>#N/A</v>
      </c>
      <c r="G21" s="22"/>
      <c r="H21" s="21" t="e">
        <f t="shared" si="5"/>
        <v>#N/A</v>
      </c>
      <c r="I21" s="22"/>
      <c r="J21" s="22"/>
      <c r="K21" s="21" t="e">
        <f t="shared" si="6"/>
        <v>#N/A</v>
      </c>
      <c r="O21" s="14" t="s">
        <v>57</v>
      </c>
      <c r="P21" s="10">
        <v>6500</v>
      </c>
      <c r="Q21" s="10">
        <v>10500</v>
      </c>
      <c r="R21" s="10">
        <v>10500</v>
      </c>
      <c r="S21" s="10">
        <v>25000</v>
      </c>
      <c r="T21" s="10">
        <v>42000</v>
      </c>
    </row>
    <row r="22" spans="1:20" ht="16" x14ac:dyDescent="0.4">
      <c r="A22" s="22"/>
      <c r="B22" s="21" t="e">
        <f t="shared" si="0"/>
        <v>#N/A</v>
      </c>
      <c r="C22" s="21" t="e">
        <f t="shared" si="1"/>
        <v>#N/A</v>
      </c>
      <c r="D22" s="21" t="e">
        <f t="shared" si="2"/>
        <v>#N/A</v>
      </c>
      <c r="E22" s="21" t="e">
        <f t="shared" si="3"/>
        <v>#N/A</v>
      </c>
      <c r="F22" s="21" t="e">
        <f t="shared" si="4"/>
        <v>#N/A</v>
      </c>
      <c r="G22" s="22"/>
      <c r="H22" s="21" t="e">
        <f t="shared" si="5"/>
        <v>#N/A</v>
      </c>
      <c r="I22" s="22"/>
      <c r="J22" s="22"/>
      <c r="K22" s="21" t="e">
        <f t="shared" si="6"/>
        <v>#N/A</v>
      </c>
      <c r="O22" s="14" t="s">
        <v>58</v>
      </c>
      <c r="P22" s="10">
        <v>6500</v>
      </c>
      <c r="Q22" s="10">
        <v>10500</v>
      </c>
      <c r="R22" s="10">
        <v>10500</v>
      </c>
      <c r="S22" s="10">
        <v>25000</v>
      </c>
      <c r="T22" s="10">
        <v>46000</v>
      </c>
    </row>
    <row r="23" spans="1:20" ht="16" x14ac:dyDescent="0.4">
      <c r="A23" s="22"/>
      <c r="B23" s="21" t="e">
        <f t="shared" si="0"/>
        <v>#N/A</v>
      </c>
      <c r="C23" s="21" t="e">
        <f t="shared" si="1"/>
        <v>#N/A</v>
      </c>
      <c r="D23" s="21" t="e">
        <f t="shared" si="2"/>
        <v>#N/A</v>
      </c>
      <c r="E23" s="21" t="e">
        <f t="shared" si="3"/>
        <v>#N/A</v>
      </c>
      <c r="F23" s="21" t="e">
        <f t="shared" si="4"/>
        <v>#N/A</v>
      </c>
      <c r="G23" s="22"/>
      <c r="H23" s="21" t="e">
        <f t="shared" si="5"/>
        <v>#N/A</v>
      </c>
      <c r="I23" s="22"/>
      <c r="J23" s="22"/>
      <c r="K23" s="21" t="e">
        <f t="shared" si="6"/>
        <v>#N/A</v>
      </c>
      <c r="O23" s="14" t="s">
        <v>59</v>
      </c>
      <c r="P23" s="10">
        <v>6500</v>
      </c>
      <c r="Q23" s="10">
        <v>10500</v>
      </c>
      <c r="R23" s="10">
        <v>10500</v>
      </c>
      <c r="S23" s="10">
        <v>25000</v>
      </c>
      <c r="T23" s="10">
        <v>31000</v>
      </c>
    </row>
    <row r="24" spans="1:20" ht="16" x14ac:dyDescent="0.4">
      <c r="A24" s="22"/>
      <c r="B24" s="21" t="e">
        <f t="shared" si="0"/>
        <v>#N/A</v>
      </c>
      <c r="C24" s="21" t="e">
        <f t="shared" si="1"/>
        <v>#N/A</v>
      </c>
      <c r="D24" s="21" t="e">
        <f t="shared" si="2"/>
        <v>#N/A</v>
      </c>
      <c r="E24" s="21" t="e">
        <f t="shared" si="3"/>
        <v>#N/A</v>
      </c>
      <c r="F24" s="21" t="e">
        <f t="shared" si="4"/>
        <v>#N/A</v>
      </c>
      <c r="G24" s="22"/>
      <c r="H24" s="21" t="e">
        <f t="shared" si="5"/>
        <v>#N/A</v>
      </c>
      <c r="I24" s="22"/>
      <c r="J24" s="22"/>
      <c r="K24" s="21" t="e">
        <f t="shared" si="6"/>
        <v>#N/A</v>
      </c>
      <c r="O24" s="14" t="s">
        <v>60</v>
      </c>
      <c r="P24" s="10">
        <v>6000</v>
      </c>
      <c r="Q24" s="10">
        <v>10000</v>
      </c>
      <c r="R24" s="10">
        <v>10000</v>
      </c>
      <c r="S24" s="10">
        <v>40000</v>
      </c>
      <c r="T24" s="10">
        <v>80000</v>
      </c>
    </row>
    <row r="25" spans="1:20" ht="16" x14ac:dyDescent="0.4">
      <c r="A25" s="22"/>
      <c r="B25" s="21" t="e">
        <f t="shared" si="0"/>
        <v>#N/A</v>
      </c>
      <c r="C25" s="21" t="e">
        <f t="shared" si="1"/>
        <v>#N/A</v>
      </c>
      <c r="D25" s="21" t="e">
        <f t="shared" si="2"/>
        <v>#N/A</v>
      </c>
      <c r="E25" s="21" t="e">
        <f t="shared" si="3"/>
        <v>#N/A</v>
      </c>
      <c r="F25" s="21" t="e">
        <f t="shared" si="4"/>
        <v>#N/A</v>
      </c>
      <c r="G25" s="22"/>
      <c r="H25" s="21" t="e">
        <f t="shared" si="5"/>
        <v>#N/A</v>
      </c>
      <c r="I25" s="22"/>
      <c r="J25" s="22"/>
      <c r="K25" s="21" t="e">
        <f t="shared" si="6"/>
        <v>#N/A</v>
      </c>
      <c r="O25" s="14" t="s">
        <v>61</v>
      </c>
      <c r="P25" s="10">
        <v>6000</v>
      </c>
      <c r="Q25" s="10">
        <v>10000</v>
      </c>
      <c r="R25" s="10">
        <v>10000</v>
      </c>
      <c r="S25" s="10">
        <v>25000</v>
      </c>
      <c r="T25" s="10">
        <v>40000</v>
      </c>
    </row>
    <row r="26" spans="1:20" ht="16" x14ac:dyDescent="0.4">
      <c r="A26" s="22"/>
      <c r="B26" s="21" t="e">
        <f t="shared" si="0"/>
        <v>#N/A</v>
      </c>
      <c r="C26" s="21" t="e">
        <f t="shared" si="1"/>
        <v>#N/A</v>
      </c>
      <c r="D26" s="21" t="e">
        <f t="shared" si="2"/>
        <v>#N/A</v>
      </c>
      <c r="E26" s="21" t="e">
        <f t="shared" si="3"/>
        <v>#N/A</v>
      </c>
      <c r="F26" s="21" t="e">
        <f t="shared" si="4"/>
        <v>#N/A</v>
      </c>
      <c r="G26" s="22"/>
      <c r="H26" s="21" t="e">
        <f t="shared" si="5"/>
        <v>#N/A</v>
      </c>
      <c r="I26" s="22"/>
      <c r="J26" s="22"/>
      <c r="K26" s="21" t="e">
        <f t="shared" si="6"/>
        <v>#N/A</v>
      </c>
      <c r="O26" s="14" t="s">
        <v>62</v>
      </c>
      <c r="P26" s="10">
        <v>6300</v>
      </c>
      <c r="Q26" s="10">
        <v>12900</v>
      </c>
      <c r="R26" s="10"/>
      <c r="S26" s="10"/>
      <c r="T26" s="10">
        <v>16000</v>
      </c>
    </row>
    <row r="27" spans="1:20" ht="16" x14ac:dyDescent="0.4">
      <c r="A27" s="22"/>
      <c r="B27" s="21" t="e">
        <f t="shared" si="0"/>
        <v>#N/A</v>
      </c>
      <c r="C27" s="21" t="e">
        <f t="shared" si="1"/>
        <v>#N/A</v>
      </c>
      <c r="D27" s="21" t="e">
        <f t="shared" si="2"/>
        <v>#N/A</v>
      </c>
      <c r="E27" s="21" t="e">
        <f t="shared" si="3"/>
        <v>#N/A</v>
      </c>
      <c r="F27" s="21" t="e">
        <f t="shared" si="4"/>
        <v>#N/A</v>
      </c>
      <c r="G27" s="22"/>
      <c r="H27" s="21" t="e">
        <f t="shared" si="5"/>
        <v>#N/A</v>
      </c>
      <c r="I27" s="22"/>
      <c r="J27" s="22"/>
      <c r="K27" s="21" t="e">
        <f t="shared" si="6"/>
        <v>#N/A</v>
      </c>
      <c r="O27" s="14" t="s">
        <v>63</v>
      </c>
      <c r="P27" s="10">
        <v>6500</v>
      </c>
      <c r="Q27" s="10">
        <v>10500</v>
      </c>
      <c r="R27" s="10">
        <v>10500</v>
      </c>
      <c r="S27" s="10">
        <v>25000</v>
      </c>
      <c r="T27" s="10">
        <v>48000</v>
      </c>
    </row>
    <row r="28" spans="1:20" ht="16" x14ac:dyDescent="0.4">
      <c r="A28" s="22"/>
      <c r="B28" s="21" t="e">
        <f t="shared" si="0"/>
        <v>#N/A</v>
      </c>
      <c r="C28" s="21" t="e">
        <f t="shared" si="1"/>
        <v>#N/A</v>
      </c>
      <c r="D28" s="21" t="e">
        <f t="shared" si="2"/>
        <v>#N/A</v>
      </c>
      <c r="E28" s="21" t="e">
        <f t="shared" si="3"/>
        <v>#N/A</v>
      </c>
      <c r="F28" s="21" t="e">
        <f t="shared" si="4"/>
        <v>#N/A</v>
      </c>
      <c r="G28" s="22"/>
      <c r="H28" s="21" t="e">
        <f t="shared" si="5"/>
        <v>#N/A</v>
      </c>
      <c r="I28" s="22"/>
      <c r="J28" s="22"/>
      <c r="K28" s="21" t="e">
        <f t="shared" si="6"/>
        <v>#N/A</v>
      </c>
      <c r="O28" s="14" t="s">
        <v>64</v>
      </c>
      <c r="P28" s="10">
        <v>6500</v>
      </c>
      <c r="Q28" s="10">
        <v>10500</v>
      </c>
      <c r="R28" s="10">
        <v>10500</v>
      </c>
      <c r="S28" s="10">
        <v>20000</v>
      </c>
      <c r="T28" s="10">
        <v>40000</v>
      </c>
    </row>
    <row r="29" spans="1:20" ht="16" x14ac:dyDescent="0.4">
      <c r="A29" s="22"/>
      <c r="B29" s="21" t="e">
        <f t="shared" si="0"/>
        <v>#N/A</v>
      </c>
      <c r="C29" s="21" t="e">
        <f t="shared" si="1"/>
        <v>#N/A</v>
      </c>
      <c r="D29" s="21" t="e">
        <f t="shared" si="2"/>
        <v>#N/A</v>
      </c>
      <c r="E29" s="21" t="e">
        <f t="shared" si="3"/>
        <v>#N/A</v>
      </c>
      <c r="F29" s="21" t="e">
        <f t="shared" si="4"/>
        <v>#N/A</v>
      </c>
      <c r="G29" s="22"/>
      <c r="H29" s="21" t="e">
        <f t="shared" si="5"/>
        <v>#N/A</v>
      </c>
      <c r="I29" s="22"/>
      <c r="J29" s="22"/>
      <c r="K29" s="21" t="e">
        <f t="shared" si="6"/>
        <v>#N/A</v>
      </c>
      <c r="O29" s="14" t="s">
        <v>65</v>
      </c>
      <c r="P29" s="10">
        <v>6500</v>
      </c>
      <c r="Q29" s="10">
        <v>10500</v>
      </c>
      <c r="R29" s="10">
        <v>10500</v>
      </c>
      <c r="S29" s="10">
        <v>20000</v>
      </c>
      <c r="T29" s="10">
        <v>54000</v>
      </c>
    </row>
    <row r="30" spans="1:20" ht="16" x14ac:dyDescent="0.4">
      <c r="A30" s="22"/>
      <c r="B30" s="21" t="e">
        <f t="shared" si="0"/>
        <v>#N/A</v>
      </c>
      <c r="C30" s="21" t="e">
        <f t="shared" si="1"/>
        <v>#N/A</v>
      </c>
      <c r="D30" s="21" t="e">
        <f t="shared" si="2"/>
        <v>#N/A</v>
      </c>
      <c r="E30" s="21" t="e">
        <f t="shared" si="3"/>
        <v>#N/A</v>
      </c>
      <c r="F30" s="21" t="e">
        <f t="shared" si="4"/>
        <v>#N/A</v>
      </c>
      <c r="G30" s="22"/>
      <c r="H30" s="21" t="e">
        <f t="shared" si="5"/>
        <v>#N/A</v>
      </c>
      <c r="I30" s="22"/>
      <c r="J30" s="22"/>
      <c r="K30" s="21" t="e">
        <f t="shared" si="6"/>
        <v>#N/A</v>
      </c>
      <c r="O30" s="14" t="s">
        <v>66</v>
      </c>
      <c r="P30" s="10">
        <v>6000</v>
      </c>
      <c r="Q30" s="10">
        <v>10000</v>
      </c>
      <c r="R30" s="10">
        <v>10000</v>
      </c>
      <c r="S30" s="10">
        <v>20000</v>
      </c>
      <c r="T30" s="10">
        <v>38000</v>
      </c>
    </row>
    <row r="31" spans="1:20" ht="16" x14ac:dyDescent="0.4">
      <c r="A31" s="22"/>
      <c r="B31" s="21" t="e">
        <f t="shared" si="0"/>
        <v>#N/A</v>
      </c>
      <c r="C31" s="21" t="e">
        <f t="shared" si="1"/>
        <v>#N/A</v>
      </c>
      <c r="D31" s="21" t="e">
        <f t="shared" si="2"/>
        <v>#N/A</v>
      </c>
      <c r="E31" s="21" t="e">
        <f t="shared" si="3"/>
        <v>#N/A</v>
      </c>
      <c r="F31" s="21" t="e">
        <f t="shared" si="4"/>
        <v>#N/A</v>
      </c>
      <c r="G31" s="22"/>
      <c r="H31" s="21" t="e">
        <f t="shared" si="5"/>
        <v>#N/A</v>
      </c>
      <c r="I31" s="22"/>
      <c r="J31" s="22"/>
      <c r="K31" s="21" t="e">
        <f t="shared" si="6"/>
        <v>#N/A</v>
      </c>
      <c r="O31" s="14" t="s">
        <v>67</v>
      </c>
      <c r="P31" s="10">
        <v>6500</v>
      </c>
      <c r="Q31" s="10">
        <v>10500</v>
      </c>
      <c r="R31" s="10">
        <v>10500</v>
      </c>
      <c r="S31" s="10">
        <v>40000</v>
      </c>
      <c r="T31" s="10">
        <v>104000</v>
      </c>
    </row>
    <row r="32" spans="1:20" ht="16" x14ac:dyDescent="0.4">
      <c r="O32" s="14" t="s">
        <v>68</v>
      </c>
      <c r="P32" s="10"/>
      <c r="Q32" s="10">
        <v>10000</v>
      </c>
      <c r="R32" s="10"/>
      <c r="S32" s="10"/>
      <c r="T32" s="10">
        <v>5400</v>
      </c>
    </row>
    <row r="33" spans="15:20" ht="16" x14ac:dyDescent="0.4">
      <c r="O33" s="14" t="s">
        <v>69</v>
      </c>
      <c r="P33" s="10">
        <v>6500</v>
      </c>
      <c r="Q33" s="10">
        <v>10500</v>
      </c>
      <c r="R33" s="10">
        <v>10500</v>
      </c>
      <c r="S33" s="10">
        <v>85000</v>
      </c>
      <c r="T33" s="10">
        <v>100000</v>
      </c>
    </row>
    <row r="34" spans="15:20" ht="16" x14ac:dyDescent="0.4">
      <c r="O34" s="14" t="s">
        <v>70</v>
      </c>
      <c r="P34" s="10">
        <v>6500</v>
      </c>
      <c r="Q34" s="10">
        <v>10500</v>
      </c>
      <c r="R34" s="10">
        <v>10500</v>
      </c>
      <c r="S34" s="10">
        <v>40000</v>
      </c>
      <c r="T34" s="10">
        <v>90000</v>
      </c>
    </row>
    <row r="35" spans="15:20" ht="16" x14ac:dyDescent="0.4">
      <c r="O35" s="14" t="s">
        <v>71</v>
      </c>
      <c r="P35" s="10">
        <v>6500</v>
      </c>
      <c r="Q35" s="10">
        <v>10500</v>
      </c>
      <c r="R35" s="10">
        <v>10500</v>
      </c>
      <c r="S35" s="10">
        <v>25000</v>
      </c>
      <c r="T35" s="10">
        <v>30000</v>
      </c>
    </row>
    <row r="36" spans="15:20" ht="16" x14ac:dyDescent="0.4">
      <c r="O36" s="14" t="s">
        <v>72</v>
      </c>
      <c r="P36" s="10">
        <v>6500</v>
      </c>
      <c r="Q36" s="10">
        <v>10500</v>
      </c>
      <c r="R36" s="10">
        <v>10500</v>
      </c>
      <c r="S36" s="10">
        <v>30000</v>
      </c>
      <c r="T36" s="10">
        <v>18000</v>
      </c>
    </row>
    <row r="37" spans="15:20" ht="16" x14ac:dyDescent="0.4">
      <c r="O37" s="14" t="s">
        <v>73</v>
      </c>
      <c r="P37" s="10">
        <v>6500</v>
      </c>
      <c r="Q37" s="10">
        <v>10500</v>
      </c>
      <c r="R37" s="10">
        <v>10500</v>
      </c>
      <c r="S37" s="10">
        <v>25000</v>
      </c>
      <c r="T37" s="10">
        <v>28000</v>
      </c>
    </row>
    <row r="38" spans="15:20" ht="16" x14ac:dyDescent="0.4">
      <c r="O38" s="14" t="s">
        <v>74</v>
      </c>
      <c r="P38" s="10">
        <v>6500</v>
      </c>
      <c r="Q38" s="10">
        <v>10500</v>
      </c>
      <c r="R38" s="10">
        <v>10500</v>
      </c>
      <c r="S38" s="10">
        <v>30000</v>
      </c>
      <c r="T38" s="10">
        <v>30000</v>
      </c>
    </row>
    <row r="39" spans="15:20" ht="16" x14ac:dyDescent="0.4">
      <c r="O39" s="14" t="s">
        <v>75</v>
      </c>
      <c r="P39" s="10"/>
      <c r="Q39" s="10">
        <v>11000</v>
      </c>
      <c r="R39" s="10"/>
      <c r="S39" s="10"/>
      <c r="T39" s="10">
        <v>16000</v>
      </c>
    </row>
    <row r="40" spans="15:20" ht="16" x14ac:dyDescent="0.4">
      <c r="O40" s="14" t="s">
        <v>76</v>
      </c>
      <c r="P40" s="10">
        <v>6500</v>
      </c>
      <c r="Q40" s="10">
        <v>10500</v>
      </c>
      <c r="R40" s="10">
        <v>10500</v>
      </c>
      <c r="S40" s="10">
        <v>20000</v>
      </c>
      <c r="T40" s="10">
        <v>56000</v>
      </c>
    </row>
    <row r="41" spans="15:20" ht="16" x14ac:dyDescent="0.4">
      <c r="O41" s="14" t="s">
        <v>77</v>
      </c>
      <c r="P41" s="10">
        <v>6500</v>
      </c>
      <c r="Q41" s="10">
        <v>10500</v>
      </c>
      <c r="R41" s="10">
        <v>10500</v>
      </c>
      <c r="S41" s="10">
        <v>25000</v>
      </c>
      <c r="T41" s="10">
        <v>15000</v>
      </c>
    </row>
    <row r="42" spans="15:20" ht="16" x14ac:dyDescent="0.4">
      <c r="O42" s="14" t="s">
        <v>78</v>
      </c>
      <c r="P42" s="10">
        <v>6500</v>
      </c>
      <c r="Q42" s="10">
        <v>10500</v>
      </c>
      <c r="R42" s="10">
        <v>10500</v>
      </c>
      <c r="S42" s="10">
        <v>25000</v>
      </c>
      <c r="T42" s="10">
        <v>23000</v>
      </c>
    </row>
    <row r="43" spans="15:20" ht="16" x14ac:dyDescent="0.4">
      <c r="O43" s="14" t="s">
        <v>79</v>
      </c>
      <c r="P43" s="10">
        <v>6500</v>
      </c>
      <c r="Q43" s="10">
        <v>10500</v>
      </c>
      <c r="R43" s="10">
        <v>10500</v>
      </c>
      <c r="S43" s="10">
        <v>85000</v>
      </c>
      <c r="T43" s="10">
        <v>124000</v>
      </c>
    </row>
    <row r="44" spans="15:20" ht="16" x14ac:dyDescent="0.4">
      <c r="O44" s="14" t="s">
        <v>80</v>
      </c>
      <c r="P44" s="10">
        <v>6000</v>
      </c>
      <c r="Q44" s="10">
        <v>10000</v>
      </c>
      <c r="R44" s="10">
        <v>10000</v>
      </c>
      <c r="S44" s="10">
        <v>25000</v>
      </c>
      <c r="T44" s="10">
        <v>25000</v>
      </c>
    </row>
    <row r="45" spans="15:20" ht="16" x14ac:dyDescent="0.4">
      <c r="O45" s="14" t="s">
        <v>81</v>
      </c>
      <c r="P45" s="10"/>
      <c r="Q45" s="10">
        <v>11000</v>
      </c>
      <c r="R45" s="10"/>
      <c r="S45" s="10"/>
      <c r="T45" s="10">
        <v>16000</v>
      </c>
    </row>
    <row r="46" spans="15:20" ht="16" x14ac:dyDescent="0.4">
      <c r="O46" s="14" t="s">
        <v>82</v>
      </c>
      <c r="P46" s="10">
        <v>6500</v>
      </c>
      <c r="Q46" s="10">
        <v>10500</v>
      </c>
      <c r="R46" s="10">
        <v>10500</v>
      </c>
      <c r="S46" s="10">
        <v>30000</v>
      </c>
      <c r="T46" s="10">
        <v>21500</v>
      </c>
    </row>
    <row r="47" spans="15:20" ht="16" x14ac:dyDescent="0.4">
      <c r="O47" s="14" t="s">
        <v>83</v>
      </c>
      <c r="P47" s="10">
        <v>6500</v>
      </c>
      <c r="Q47" s="10">
        <v>10500</v>
      </c>
      <c r="R47" s="10">
        <v>10500</v>
      </c>
      <c r="S47" s="10">
        <v>25000</v>
      </c>
      <c r="T47" s="10">
        <v>48000</v>
      </c>
    </row>
    <row r="48" spans="15:20" ht="16" x14ac:dyDescent="0.4">
      <c r="O48" s="14" t="s">
        <v>84</v>
      </c>
      <c r="P48" s="10">
        <v>6500</v>
      </c>
      <c r="Q48" s="10">
        <v>10500</v>
      </c>
      <c r="R48" s="10">
        <v>10500</v>
      </c>
      <c r="S48" s="10">
        <v>25000</v>
      </c>
      <c r="T48" s="10">
        <v>36000</v>
      </c>
    </row>
    <row r="49" spans="15:20" ht="16" x14ac:dyDescent="0.4">
      <c r="O49" s="14" t="s">
        <v>85</v>
      </c>
      <c r="P49" s="10"/>
      <c r="Q49" s="10">
        <v>11000</v>
      </c>
      <c r="R49" s="10"/>
      <c r="S49" s="10"/>
      <c r="T49" s="10">
        <v>16000</v>
      </c>
    </row>
    <row r="50" spans="15:20" ht="16" x14ac:dyDescent="0.4">
      <c r="O50" s="14" t="s">
        <v>86</v>
      </c>
      <c r="P50" s="10">
        <v>6000</v>
      </c>
      <c r="Q50" s="10">
        <v>10000</v>
      </c>
      <c r="R50" s="10">
        <v>10000</v>
      </c>
      <c r="S50" s="10">
        <v>20000</v>
      </c>
      <c r="T50" s="10">
        <v>31000</v>
      </c>
    </row>
    <row r="51" spans="15:20" ht="16" x14ac:dyDescent="0.4">
      <c r="O51" s="14" t="s">
        <v>87</v>
      </c>
      <c r="P51" s="10"/>
      <c r="Q51" s="10">
        <v>10500</v>
      </c>
      <c r="R51" s="10"/>
      <c r="S51" s="10"/>
      <c r="T51" s="10">
        <v>12000</v>
      </c>
    </row>
    <row r="52" spans="15:20" ht="16" x14ac:dyDescent="0.4">
      <c r="O52" s="14" t="s">
        <v>88</v>
      </c>
      <c r="P52" s="10">
        <v>6000</v>
      </c>
      <c r="Q52" s="10">
        <v>10000</v>
      </c>
      <c r="R52" s="10">
        <v>10000</v>
      </c>
      <c r="S52" s="10">
        <v>20000</v>
      </c>
      <c r="T52" s="10">
        <v>44000</v>
      </c>
    </row>
    <row r="53" spans="15:20" ht="16" x14ac:dyDescent="0.4">
      <c r="O53" s="14" t="s">
        <v>89</v>
      </c>
      <c r="P53" s="10"/>
      <c r="Q53" s="10">
        <v>10500</v>
      </c>
      <c r="R53" s="10"/>
      <c r="S53" s="10"/>
      <c r="T53" s="10">
        <v>5600</v>
      </c>
    </row>
    <row r="54" spans="15:20" ht="16" x14ac:dyDescent="0.4">
      <c r="O54" s="14" t="s">
        <v>90</v>
      </c>
      <c r="P54" s="10">
        <v>6500</v>
      </c>
      <c r="Q54" s="10">
        <v>11000</v>
      </c>
      <c r="R54" s="10">
        <v>11000</v>
      </c>
      <c r="S54" s="10">
        <v>35600</v>
      </c>
      <c r="T54" s="10">
        <v>25000</v>
      </c>
    </row>
    <row r="55" spans="15:20" ht="16" x14ac:dyDescent="0.4">
      <c r="O55" s="14" t="s">
        <v>91</v>
      </c>
      <c r="P55" s="10">
        <v>6500</v>
      </c>
      <c r="Q55" s="10">
        <v>10500</v>
      </c>
      <c r="R55" s="10">
        <v>10500</v>
      </c>
      <c r="S55" s="10">
        <v>25000</v>
      </c>
      <c r="T55" s="10">
        <v>17000</v>
      </c>
    </row>
    <row r="56" spans="15:20" ht="16" x14ac:dyDescent="0.4">
      <c r="O56" s="14" t="s">
        <v>92</v>
      </c>
      <c r="P56" s="10">
        <v>6500</v>
      </c>
      <c r="Q56" s="10">
        <v>10500</v>
      </c>
      <c r="R56" s="10">
        <v>10500</v>
      </c>
      <c r="S56" s="10">
        <v>25000</v>
      </c>
      <c r="T56" s="10">
        <v>36000</v>
      </c>
    </row>
    <row r="57" spans="15:20" ht="16" x14ac:dyDescent="0.4">
      <c r="O57" s="14" t="s">
        <v>93</v>
      </c>
      <c r="P57" s="10"/>
      <c r="Q57" s="10">
        <v>11000</v>
      </c>
      <c r="R57" s="10"/>
      <c r="S57" s="10"/>
      <c r="T57" s="10">
        <v>18000</v>
      </c>
    </row>
    <row r="58" spans="15:20" ht="16" x14ac:dyDescent="0.4">
      <c r="O58" s="14" t="s">
        <v>94</v>
      </c>
      <c r="P58" s="10">
        <v>6500</v>
      </c>
      <c r="Q58" s="10">
        <v>10500</v>
      </c>
      <c r="R58" s="10">
        <v>10500</v>
      </c>
      <c r="S58" s="10">
        <v>25000</v>
      </c>
      <c r="T58" s="10">
        <v>76000</v>
      </c>
    </row>
    <row r="59" spans="15:20" ht="16" x14ac:dyDescent="0.4">
      <c r="O59" s="14" t="s">
        <v>95</v>
      </c>
      <c r="P59" s="10">
        <v>6500</v>
      </c>
      <c r="Q59" s="10">
        <v>10500</v>
      </c>
      <c r="R59" s="10">
        <v>10500</v>
      </c>
      <c r="S59" s="10">
        <v>30000</v>
      </c>
      <c r="T59" s="10">
        <v>52000</v>
      </c>
    </row>
    <row r="60" spans="15:20" ht="16" x14ac:dyDescent="0.4">
      <c r="O60" s="14" t="s">
        <v>96</v>
      </c>
      <c r="P60" s="10">
        <v>6500</v>
      </c>
      <c r="Q60" s="10">
        <v>10500</v>
      </c>
      <c r="R60" s="10">
        <v>10500</v>
      </c>
      <c r="S60" s="10">
        <v>25000</v>
      </c>
      <c r="T60" s="10">
        <v>53000</v>
      </c>
    </row>
    <row r="61" spans="15:20" ht="16" x14ac:dyDescent="0.4">
      <c r="O61" s="14" t="s">
        <v>97</v>
      </c>
      <c r="P61" s="10"/>
      <c r="Q61" s="10">
        <v>10500</v>
      </c>
      <c r="R61" s="10"/>
      <c r="S61" s="10"/>
      <c r="T61" s="10">
        <v>6600</v>
      </c>
    </row>
    <row r="62" spans="15:20" ht="16" x14ac:dyDescent="0.4">
      <c r="O62" s="14" t="s">
        <v>98</v>
      </c>
      <c r="P62" s="10"/>
      <c r="Q62" s="10">
        <v>11000</v>
      </c>
      <c r="R62" s="10"/>
      <c r="S62" s="10"/>
      <c r="T62" s="10">
        <v>18000</v>
      </c>
    </row>
    <row r="63" spans="15:20" ht="16" x14ac:dyDescent="0.4">
      <c r="O63" s="14" t="s">
        <v>99</v>
      </c>
      <c r="P63" s="10">
        <v>6000</v>
      </c>
      <c r="Q63" s="10">
        <v>11000</v>
      </c>
      <c r="R63" s="10">
        <v>11000</v>
      </c>
      <c r="S63" s="10">
        <v>50000</v>
      </c>
      <c r="T63" s="10">
        <v>24500</v>
      </c>
    </row>
    <row r="64" spans="15:20" ht="16" x14ac:dyDescent="0.4">
      <c r="O64" s="14" t="s">
        <v>100</v>
      </c>
      <c r="P64" s="10"/>
      <c r="Q64" s="10">
        <v>10500</v>
      </c>
      <c r="R64" s="10"/>
      <c r="S64" s="10"/>
      <c r="T64" s="10">
        <v>10800</v>
      </c>
    </row>
    <row r="65" spans="15:20" ht="16" x14ac:dyDescent="0.4">
      <c r="O65" s="14" t="s">
        <v>101</v>
      </c>
      <c r="P65" s="10">
        <v>6500</v>
      </c>
      <c r="Q65" s="10">
        <v>10500</v>
      </c>
      <c r="R65" s="10">
        <v>10500</v>
      </c>
      <c r="S65" s="10">
        <v>25000</v>
      </c>
      <c r="T65" s="10">
        <v>32000</v>
      </c>
    </row>
    <row r="66" spans="15:20" ht="16" x14ac:dyDescent="0.4">
      <c r="O66" s="14" t="s">
        <v>102</v>
      </c>
      <c r="P66" s="10">
        <v>6500</v>
      </c>
      <c r="Q66" s="10">
        <v>10500</v>
      </c>
      <c r="R66" s="10">
        <v>10500</v>
      </c>
      <c r="S66" s="10">
        <v>25000</v>
      </c>
      <c r="T66" s="10">
        <v>50000</v>
      </c>
    </row>
    <row r="67" spans="15:20" ht="16" x14ac:dyDescent="0.4">
      <c r="O67" s="14" t="s">
        <v>103</v>
      </c>
      <c r="P67" s="10"/>
      <c r="Q67" s="10">
        <v>10500</v>
      </c>
      <c r="R67" s="10"/>
      <c r="S67" s="10"/>
      <c r="T67" s="10">
        <v>5000</v>
      </c>
    </row>
    <row r="68" spans="15:20" ht="16" x14ac:dyDescent="0.4">
      <c r="O68" s="14" t="s">
        <v>104</v>
      </c>
      <c r="P68" s="10"/>
      <c r="Q68" s="10">
        <v>11000</v>
      </c>
      <c r="R68" s="10"/>
      <c r="S68" s="10"/>
      <c r="T68" s="10">
        <v>18000</v>
      </c>
    </row>
    <row r="69" spans="15:20" ht="16" x14ac:dyDescent="0.4">
      <c r="O69" s="14" t="s">
        <v>105</v>
      </c>
      <c r="P69" s="10">
        <v>6500</v>
      </c>
      <c r="Q69" s="10">
        <v>10500</v>
      </c>
      <c r="R69" s="10">
        <v>10500</v>
      </c>
      <c r="S69" s="10">
        <v>40000</v>
      </c>
      <c r="T69" s="10">
        <v>80000</v>
      </c>
    </row>
    <row r="70" spans="15:20" ht="16" x14ac:dyDescent="0.4">
      <c r="O70" s="14" t="s">
        <v>106</v>
      </c>
      <c r="P70" s="10">
        <v>6500</v>
      </c>
      <c r="Q70" s="10">
        <v>10500</v>
      </c>
      <c r="R70" s="10">
        <v>10500</v>
      </c>
      <c r="S70" s="10">
        <v>25000</v>
      </c>
      <c r="T70" s="10">
        <v>48000</v>
      </c>
    </row>
    <row r="71" spans="15:20" ht="16" x14ac:dyDescent="0.4">
      <c r="O71" s="14" t="s">
        <v>107</v>
      </c>
      <c r="P71" s="10">
        <v>6500</v>
      </c>
      <c r="Q71" s="10">
        <v>10500</v>
      </c>
      <c r="R71" s="10">
        <v>10500</v>
      </c>
      <c r="S71" s="10">
        <v>40000</v>
      </c>
      <c r="T71" s="10">
        <v>130000</v>
      </c>
    </row>
    <row r="72" spans="15:20" ht="16" x14ac:dyDescent="0.4">
      <c r="O72" s="14" t="s">
        <v>108</v>
      </c>
      <c r="P72" s="10">
        <v>6500</v>
      </c>
      <c r="Q72" s="10">
        <v>10500</v>
      </c>
      <c r="R72" s="10">
        <v>10500</v>
      </c>
      <c r="S72" s="10">
        <v>40000</v>
      </c>
      <c r="T72" s="10">
        <v>120000</v>
      </c>
    </row>
    <row r="73" spans="15:20" ht="16" x14ac:dyDescent="0.4">
      <c r="O73" s="14" t="s">
        <v>109</v>
      </c>
      <c r="P73" s="10">
        <v>6500</v>
      </c>
      <c r="Q73" s="10">
        <v>10500</v>
      </c>
      <c r="R73" s="10">
        <v>10500</v>
      </c>
      <c r="S73" s="10">
        <v>25000</v>
      </c>
      <c r="T73" s="10">
        <v>32000</v>
      </c>
    </row>
    <row r="74" spans="15:20" ht="16" x14ac:dyDescent="0.4">
      <c r="O74" s="14" t="s">
        <v>110</v>
      </c>
      <c r="P74" s="10">
        <v>6000</v>
      </c>
      <c r="Q74" s="10">
        <v>11000</v>
      </c>
      <c r="R74" s="10">
        <v>10000</v>
      </c>
      <c r="S74" s="10"/>
      <c r="T74" s="10">
        <v>20000</v>
      </c>
    </row>
    <row r="75" spans="15:20" ht="16" x14ac:dyDescent="0.4">
      <c r="O75" s="14" t="s">
        <v>111</v>
      </c>
      <c r="P75" s="10">
        <v>6500</v>
      </c>
      <c r="Q75" s="10">
        <v>10500</v>
      </c>
      <c r="R75" s="10">
        <v>10500</v>
      </c>
      <c r="S75" s="10">
        <v>25000</v>
      </c>
      <c r="T75" s="10">
        <v>64000</v>
      </c>
    </row>
    <row r="76" spans="15:20" ht="16" x14ac:dyDescent="0.4">
      <c r="O76" s="14" t="s">
        <v>112</v>
      </c>
      <c r="P76" s="10"/>
      <c r="Q76" s="10"/>
      <c r="R76" s="10"/>
      <c r="S76" s="10">
        <v>25000</v>
      </c>
      <c r="T76" s="10">
        <v>21500</v>
      </c>
    </row>
    <row r="77" spans="15:20" ht="16" x14ac:dyDescent="0.4">
      <c r="O77" s="14" t="s">
        <v>113</v>
      </c>
      <c r="P77" s="10">
        <v>6500</v>
      </c>
      <c r="Q77" s="10">
        <v>10500</v>
      </c>
      <c r="R77" s="10">
        <v>10500</v>
      </c>
      <c r="S77" s="10">
        <v>60000</v>
      </c>
      <c r="T77" s="10">
        <v>56000</v>
      </c>
    </row>
    <row r="78" spans="15:20" ht="16" x14ac:dyDescent="0.4">
      <c r="O78" s="14" t="s">
        <v>114</v>
      </c>
      <c r="P78" s="10">
        <v>6500</v>
      </c>
      <c r="Q78" s="10">
        <v>10500</v>
      </c>
      <c r="R78" s="10">
        <v>10500</v>
      </c>
      <c r="S78" s="10">
        <v>25000</v>
      </c>
      <c r="T78" s="10">
        <v>55000</v>
      </c>
    </row>
    <row r="79" spans="15:20" ht="16" x14ac:dyDescent="0.4">
      <c r="O79" s="14" t="s">
        <v>115</v>
      </c>
      <c r="P79" s="10">
        <v>6500</v>
      </c>
      <c r="Q79" s="10">
        <v>10500</v>
      </c>
      <c r="R79" s="10">
        <v>10500</v>
      </c>
      <c r="S79" s="10">
        <v>25000</v>
      </c>
      <c r="T79" s="10">
        <v>76000</v>
      </c>
    </row>
    <row r="80" spans="15:20" ht="16" x14ac:dyDescent="0.4">
      <c r="O80" s="14" t="s">
        <v>116</v>
      </c>
      <c r="P80" s="10"/>
      <c r="Q80" s="10">
        <v>11000</v>
      </c>
      <c r="R80" s="10"/>
      <c r="S80" s="10"/>
      <c r="T80" s="10">
        <v>9200</v>
      </c>
    </row>
    <row r="81" spans="15:20" ht="16" x14ac:dyDescent="0.4">
      <c r="O81" s="14" t="s">
        <v>117</v>
      </c>
      <c r="P81" s="10"/>
      <c r="Q81" s="10"/>
      <c r="R81" s="10"/>
      <c r="S81" s="10"/>
      <c r="T81" s="10">
        <v>4000</v>
      </c>
    </row>
    <row r="82" spans="15:20" ht="16" x14ac:dyDescent="0.4">
      <c r="O82" s="14" t="s">
        <v>118</v>
      </c>
      <c r="P82" s="10">
        <v>6500</v>
      </c>
      <c r="Q82" s="10">
        <v>10500</v>
      </c>
      <c r="R82" s="10">
        <v>10500</v>
      </c>
      <c r="S82" s="10">
        <v>25000</v>
      </c>
      <c r="T82" s="10">
        <v>48000</v>
      </c>
    </row>
    <row r="83" spans="15:20" ht="16" x14ac:dyDescent="0.4">
      <c r="O83" s="14" t="s">
        <v>119</v>
      </c>
      <c r="P83" s="10"/>
      <c r="Q83" s="10">
        <v>11000</v>
      </c>
      <c r="R83" s="10"/>
      <c r="S83" s="10"/>
      <c r="T83" s="10">
        <v>18000</v>
      </c>
    </row>
    <row r="84" spans="15:20" ht="16" x14ac:dyDescent="0.4">
      <c r="O84" s="14" t="s">
        <v>120</v>
      </c>
      <c r="P84" s="10">
        <v>6500</v>
      </c>
      <c r="Q84" s="10">
        <v>10500</v>
      </c>
      <c r="R84" s="10">
        <v>10500</v>
      </c>
      <c r="S84" s="10">
        <v>20000</v>
      </c>
      <c r="T84" s="10">
        <v>32000</v>
      </c>
    </row>
    <row r="85" spans="15:20" ht="16" x14ac:dyDescent="0.4">
      <c r="O85" s="14" t="s">
        <v>121</v>
      </c>
      <c r="P85" s="10">
        <v>6500</v>
      </c>
      <c r="Q85" s="10">
        <v>10500</v>
      </c>
      <c r="R85" s="10">
        <v>10500</v>
      </c>
      <c r="S85" s="10">
        <v>25000</v>
      </c>
      <c r="T85" s="10">
        <v>48000</v>
      </c>
    </row>
    <row r="86" spans="15:20" ht="16" x14ac:dyDescent="0.4">
      <c r="O86" s="14" t="s">
        <v>122</v>
      </c>
      <c r="P86" s="10">
        <v>6500</v>
      </c>
      <c r="Q86" s="10">
        <v>10500</v>
      </c>
      <c r="R86" s="10">
        <v>10500</v>
      </c>
      <c r="S86" s="10">
        <v>25000</v>
      </c>
      <c r="T86" s="10">
        <v>36000</v>
      </c>
    </row>
    <row r="87" spans="15:20" ht="16" x14ac:dyDescent="0.4">
      <c r="O87" s="14" t="s">
        <v>123</v>
      </c>
      <c r="P87" s="10">
        <v>6500</v>
      </c>
      <c r="Q87" s="10">
        <v>10500</v>
      </c>
      <c r="R87" s="10">
        <v>10500</v>
      </c>
      <c r="S87" s="10">
        <v>25000</v>
      </c>
      <c r="T87" s="10">
        <v>28000</v>
      </c>
    </row>
    <row r="88" spans="15:20" ht="16" x14ac:dyDescent="0.4">
      <c r="O88" s="14" t="s">
        <v>124</v>
      </c>
      <c r="P88" s="10">
        <v>6000</v>
      </c>
      <c r="Q88" s="10">
        <v>10000</v>
      </c>
      <c r="R88" s="10">
        <v>10000</v>
      </c>
      <c r="S88" s="10">
        <v>50000</v>
      </c>
      <c r="T88" s="10">
        <v>20000</v>
      </c>
    </row>
    <row r="89" spans="15:20" ht="16" x14ac:dyDescent="0.4">
      <c r="O89" s="14" t="s">
        <v>125</v>
      </c>
      <c r="P89" s="10">
        <v>6000</v>
      </c>
      <c r="Q89" s="10">
        <v>10000</v>
      </c>
      <c r="R89" s="10">
        <v>10000</v>
      </c>
      <c r="S89" s="10">
        <v>20800</v>
      </c>
      <c r="T89" s="10">
        <v>33000</v>
      </c>
    </row>
    <row r="90" spans="15:20" ht="16" x14ac:dyDescent="0.4">
      <c r="O90" s="14" t="s">
        <v>126</v>
      </c>
      <c r="P90" s="10">
        <v>10500</v>
      </c>
      <c r="Q90" s="10">
        <v>10500</v>
      </c>
      <c r="R90" s="10">
        <v>10500</v>
      </c>
      <c r="S90" s="10">
        <v>40000</v>
      </c>
      <c r="T90" s="10">
        <v>151000</v>
      </c>
    </row>
    <row r="91" spans="15:20" ht="16" x14ac:dyDescent="0.4">
      <c r="O91" s="14" t="s">
        <v>127</v>
      </c>
      <c r="P91" s="10">
        <v>6500</v>
      </c>
      <c r="Q91" s="10">
        <v>10500</v>
      </c>
      <c r="R91" s="10">
        <v>10500</v>
      </c>
      <c r="S91" s="10">
        <v>25000</v>
      </c>
      <c r="T91" s="10">
        <v>38000</v>
      </c>
    </row>
    <row r="92" spans="15:20" ht="16" x14ac:dyDescent="0.4">
      <c r="O92" s="14" t="s">
        <v>128</v>
      </c>
      <c r="P92" s="10">
        <v>6500</v>
      </c>
      <c r="Q92" s="10">
        <v>10500</v>
      </c>
      <c r="R92" s="10">
        <v>10500</v>
      </c>
      <c r="S92" s="10">
        <v>25000</v>
      </c>
      <c r="T92" s="10">
        <v>17000</v>
      </c>
    </row>
    <row r="93" spans="15:20" ht="16" x14ac:dyDescent="0.4">
      <c r="O93" s="14" t="s">
        <v>129</v>
      </c>
      <c r="P93" s="10">
        <v>6500</v>
      </c>
      <c r="Q93" s="10">
        <v>10500</v>
      </c>
      <c r="R93" s="10">
        <v>10500</v>
      </c>
      <c r="S93" s="10">
        <v>40000</v>
      </c>
      <c r="T93" s="10">
        <v>145000</v>
      </c>
    </row>
    <row r="94" spans="15:20" ht="16" x14ac:dyDescent="0.4">
      <c r="O94" s="14" t="s">
        <v>130</v>
      </c>
      <c r="P94" s="10">
        <v>6500</v>
      </c>
      <c r="Q94" s="10">
        <v>10500</v>
      </c>
      <c r="R94" s="10">
        <v>10500</v>
      </c>
      <c r="S94" s="10">
        <v>28000</v>
      </c>
      <c r="T94" s="10">
        <v>35000</v>
      </c>
    </row>
    <row r="95" spans="15:20" ht="16" x14ac:dyDescent="0.4">
      <c r="O95" s="14" t="s">
        <v>131</v>
      </c>
      <c r="P95" s="10">
        <v>6500</v>
      </c>
      <c r="Q95" s="10">
        <v>10500</v>
      </c>
      <c r="R95" s="10">
        <v>10500</v>
      </c>
      <c r="S95" s="10">
        <v>25000</v>
      </c>
      <c r="T95" s="10">
        <v>36000</v>
      </c>
    </row>
    <row r="96" spans="15:20" ht="16" x14ac:dyDescent="0.4">
      <c r="O96" s="14" t="s">
        <v>132</v>
      </c>
      <c r="P96" s="10"/>
      <c r="Q96" s="10">
        <v>10500</v>
      </c>
      <c r="R96" s="10"/>
      <c r="S96" s="10"/>
      <c r="T96" s="10">
        <v>8200</v>
      </c>
    </row>
    <row r="97" spans="15:20" ht="16" x14ac:dyDescent="0.4">
      <c r="O97" s="14" t="s">
        <v>133</v>
      </c>
      <c r="P97" s="10">
        <v>6500</v>
      </c>
      <c r="Q97" s="10">
        <v>10500</v>
      </c>
      <c r="R97" s="10">
        <v>10500</v>
      </c>
      <c r="S97" s="10">
        <v>25000</v>
      </c>
      <c r="T97" s="10">
        <v>24000</v>
      </c>
    </row>
    <row r="98" spans="15:20" ht="16" x14ac:dyDescent="0.4">
      <c r="O98" s="14" t="s">
        <v>134</v>
      </c>
      <c r="P98" s="10">
        <v>6500</v>
      </c>
      <c r="Q98" s="10">
        <v>10500</v>
      </c>
      <c r="R98" s="10">
        <v>10500</v>
      </c>
      <c r="S98" s="10">
        <v>47000</v>
      </c>
      <c r="T98" s="10">
        <v>20000</v>
      </c>
    </row>
    <row r="99" spans="15:20" ht="16" x14ac:dyDescent="0.4">
      <c r="O99" s="14" t="s">
        <v>135</v>
      </c>
      <c r="P99" s="10">
        <v>6500</v>
      </c>
      <c r="Q99" s="10">
        <v>10500</v>
      </c>
      <c r="R99" s="10">
        <v>10500</v>
      </c>
      <c r="S99" s="10">
        <v>28600</v>
      </c>
      <c r="T99" s="10">
        <v>23000</v>
      </c>
    </row>
    <row r="100" spans="15:20" ht="16" x14ac:dyDescent="0.4">
      <c r="O100" s="14" t="s">
        <v>136</v>
      </c>
      <c r="P100" s="10">
        <v>6500</v>
      </c>
      <c r="Q100" s="10">
        <v>10500</v>
      </c>
      <c r="R100" s="10">
        <v>10500</v>
      </c>
      <c r="S100" s="10">
        <v>25000</v>
      </c>
      <c r="T100" s="10">
        <v>25000</v>
      </c>
    </row>
    <row r="101" spans="15:20" ht="16" x14ac:dyDescent="0.4">
      <c r="O101" s="14" t="s">
        <v>137</v>
      </c>
      <c r="P101" s="10">
        <v>6500</v>
      </c>
      <c r="Q101" s="10">
        <v>10000</v>
      </c>
      <c r="R101" s="10"/>
      <c r="S101" s="10"/>
      <c r="T101" s="10">
        <v>6000</v>
      </c>
    </row>
    <row r="102" spans="15:20" ht="16" x14ac:dyDescent="0.4">
      <c r="O102" s="14" t="s">
        <v>138</v>
      </c>
      <c r="P102" s="10">
        <v>6500</v>
      </c>
      <c r="Q102" s="10">
        <v>10500</v>
      </c>
      <c r="R102" s="10">
        <v>10500</v>
      </c>
      <c r="S102" s="10">
        <v>25000</v>
      </c>
      <c r="T102" s="10">
        <v>88000</v>
      </c>
    </row>
    <row r="103" spans="15:20" ht="16" x14ac:dyDescent="0.4">
      <c r="O103" s="14" t="s">
        <v>139</v>
      </c>
      <c r="P103" s="10">
        <v>6500</v>
      </c>
      <c r="Q103" s="10">
        <v>10500</v>
      </c>
      <c r="R103" s="10">
        <v>10500</v>
      </c>
      <c r="S103" s="10">
        <v>30000</v>
      </c>
      <c r="T103" s="10">
        <v>40000</v>
      </c>
    </row>
    <row r="104" spans="15:20" ht="16" x14ac:dyDescent="0.4">
      <c r="O104" s="14" t="s">
        <v>140</v>
      </c>
      <c r="P104" s="10">
        <v>6500</v>
      </c>
      <c r="Q104" s="10">
        <v>10500</v>
      </c>
      <c r="R104" s="10">
        <v>10500</v>
      </c>
      <c r="S104" s="10">
        <v>30000</v>
      </c>
      <c r="T104" s="10">
        <v>20000</v>
      </c>
    </row>
    <row r="105" spans="15:20" ht="16" x14ac:dyDescent="0.4">
      <c r="O105" s="14" t="s">
        <v>141</v>
      </c>
      <c r="P105" s="10">
        <v>6000</v>
      </c>
      <c r="Q105" s="10">
        <v>10000</v>
      </c>
      <c r="R105" s="10">
        <v>10000</v>
      </c>
      <c r="S105" s="10">
        <v>20000</v>
      </c>
      <c r="T105" s="10">
        <v>36000</v>
      </c>
    </row>
    <row r="106" spans="15:20" ht="16" x14ac:dyDescent="0.4">
      <c r="O106" s="14" t="s">
        <v>142</v>
      </c>
      <c r="P106" s="10">
        <v>6500</v>
      </c>
      <c r="Q106" s="10">
        <v>10500</v>
      </c>
      <c r="R106" s="10">
        <v>10500</v>
      </c>
      <c r="S106" s="10">
        <v>30000</v>
      </c>
      <c r="T106" s="10">
        <v>96000</v>
      </c>
    </row>
    <row r="107" spans="15:20" ht="16" x14ac:dyDescent="0.4">
      <c r="O107" s="14" t="s">
        <v>143</v>
      </c>
      <c r="P107" s="10">
        <v>6500</v>
      </c>
      <c r="Q107" s="10">
        <v>10500</v>
      </c>
      <c r="R107" s="10">
        <v>10500</v>
      </c>
      <c r="S107" s="10">
        <v>25000</v>
      </c>
      <c r="T107" s="10">
        <v>38500</v>
      </c>
    </row>
    <row r="108" spans="15:20" ht="16" x14ac:dyDescent="0.4">
      <c r="O108" s="14" t="s">
        <v>144</v>
      </c>
      <c r="P108" s="10">
        <v>6500</v>
      </c>
      <c r="Q108" s="10">
        <v>10500</v>
      </c>
      <c r="R108" s="10">
        <v>10500</v>
      </c>
      <c r="S108" s="10">
        <v>25000</v>
      </c>
      <c r="T108" s="10">
        <v>21000</v>
      </c>
    </row>
    <row r="109" spans="15:20" ht="16" x14ac:dyDescent="0.4">
      <c r="O109" s="14" t="s">
        <v>145</v>
      </c>
      <c r="P109" s="10">
        <v>6500</v>
      </c>
      <c r="Q109" s="10">
        <v>10500</v>
      </c>
      <c r="R109" s="10">
        <v>10500</v>
      </c>
      <c r="S109" s="10">
        <v>25000</v>
      </c>
      <c r="T109" s="10">
        <v>60000</v>
      </c>
    </row>
    <row r="110" spans="15:20" ht="16" x14ac:dyDescent="0.4">
      <c r="O110" s="14" t="s">
        <v>146</v>
      </c>
      <c r="P110" s="10">
        <v>6500</v>
      </c>
      <c r="Q110" s="10">
        <v>12600</v>
      </c>
      <c r="R110" s="10">
        <v>12600</v>
      </c>
      <c r="S110" s="10">
        <v>50000</v>
      </c>
      <c r="T110" s="10">
        <v>116000</v>
      </c>
    </row>
    <row r="111" spans="15:20" ht="16" x14ac:dyDescent="0.4">
      <c r="O111" s="14" t="s">
        <v>147</v>
      </c>
      <c r="P111" s="10">
        <v>6500</v>
      </c>
      <c r="Q111" s="10">
        <v>10500</v>
      </c>
      <c r="R111" s="10">
        <v>10500</v>
      </c>
      <c r="S111" s="10">
        <v>25000</v>
      </c>
      <c r="T111" s="10">
        <v>44000</v>
      </c>
    </row>
    <row r="112" spans="15:20" ht="16" x14ac:dyDescent="0.4">
      <c r="O112" s="14" t="s">
        <v>148</v>
      </c>
      <c r="P112" s="10">
        <v>6500</v>
      </c>
      <c r="Q112" s="10">
        <v>10500</v>
      </c>
      <c r="R112" s="10">
        <v>10500</v>
      </c>
      <c r="S112" s="10">
        <v>40000</v>
      </c>
      <c r="T112" s="10">
        <v>56000</v>
      </c>
    </row>
    <row r="113" spans="15:20" ht="16" x14ac:dyDescent="0.4">
      <c r="O113" s="14" t="s">
        <v>149</v>
      </c>
      <c r="P113" s="10">
        <v>6500</v>
      </c>
      <c r="Q113" s="10">
        <v>10500</v>
      </c>
      <c r="R113" s="10">
        <v>10500</v>
      </c>
      <c r="S113" s="10">
        <v>25000</v>
      </c>
      <c r="T113" s="10">
        <v>56000</v>
      </c>
    </row>
    <row r="114" spans="15:20" ht="16" x14ac:dyDescent="0.4">
      <c r="O114" s="14" t="s">
        <v>150</v>
      </c>
      <c r="P114" s="10">
        <v>6000</v>
      </c>
      <c r="Q114" s="10">
        <v>10000</v>
      </c>
      <c r="R114" s="10">
        <v>10000</v>
      </c>
      <c r="S114" s="10">
        <v>25000</v>
      </c>
      <c r="T114" s="10">
        <v>30000</v>
      </c>
    </row>
    <row r="115" spans="15:20" ht="16" x14ac:dyDescent="0.4">
      <c r="O115" s="14" t="s">
        <v>151</v>
      </c>
      <c r="P115" s="10">
        <v>6500</v>
      </c>
      <c r="Q115" s="10">
        <v>10500</v>
      </c>
      <c r="R115" s="10">
        <v>10500</v>
      </c>
      <c r="S115" s="10">
        <v>25000</v>
      </c>
      <c r="T115" s="10">
        <v>58000</v>
      </c>
    </row>
    <row r="116" spans="15:20" ht="16" x14ac:dyDescent="0.4">
      <c r="O116" s="14" t="s">
        <v>152</v>
      </c>
      <c r="P116" s="10">
        <v>6000</v>
      </c>
      <c r="Q116" s="10">
        <v>10000</v>
      </c>
      <c r="R116" s="10">
        <v>10000</v>
      </c>
      <c r="S116" s="10">
        <v>20000</v>
      </c>
      <c r="T116" s="10">
        <v>23000</v>
      </c>
    </row>
    <row r="117" spans="15:20" ht="16" x14ac:dyDescent="0.4">
      <c r="O117" s="14" t="s">
        <v>153</v>
      </c>
      <c r="P117" s="10">
        <v>6500</v>
      </c>
      <c r="Q117" s="10">
        <v>10500</v>
      </c>
      <c r="R117" s="10">
        <v>10500</v>
      </c>
      <c r="S117" s="10">
        <v>25000</v>
      </c>
      <c r="T117" s="10">
        <v>46000</v>
      </c>
    </row>
    <row r="118" spans="15:20" ht="16" x14ac:dyDescent="0.4">
      <c r="O118" s="14" t="s">
        <v>154</v>
      </c>
      <c r="P118" s="10">
        <v>6500</v>
      </c>
      <c r="Q118" s="10">
        <v>10500</v>
      </c>
      <c r="R118" s="10">
        <v>10500</v>
      </c>
      <c r="S118" s="10">
        <v>25000</v>
      </c>
      <c r="T118" s="10">
        <v>40000</v>
      </c>
    </row>
    <row r="119" spans="15:20" ht="16" x14ac:dyDescent="0.4">
      <c r="O119" s="14" t="s">
        <v>155</v>
      </c>
      <c r="P119" s="10">
        <v>5600</v>
      </c>
      <c r="Q119" s="10">
        <v>10000</v>
      </c>
      <c r="R119" s="10">
        <v>10000</v>
      </c>
      <c r="S119" s="10">
        <v>20000</v>
      </c>
      <c r="T119" s="10">
        <v>32000</v>
      </c>
    </row>
    <row r="120" spans="15:20" ht="16" x14ac:dyDescent="0.4">
      <c r="O120" s="14" t="s">
        <v>156</v>
      </c>
      <c r="P120" s="10">
        <v>6500</v>
      </c>
      <c r="Q120" s="10">
        <v>10500</v>
      </c>
      <c r="R120" s="10">
        <v>10500</v>
      </c>
      <c r="S120" s="10">
        <v>25000</v>
      </c>
      <c r="T120" s="10">
        <v>112500</v>
      </c>
    </row>
    <row r="121" spans="15:20" ht="16" x14ac:dyDescent="0.4">
      <c r="O121" s="14" t="s">
        <v>157</v>
      </c>
      <c r="P121" s="10">
        <v>6500</v>
      </c>
      <c r="Q121" s="10">
        <v>10500</v>
      </c>
      <c r="R121" s="10">
        <v>10500</v>
      </c>
      <c r="S121" s="10">
        <v>35000</v>
      </c>
      <c r="T121" s="10">
        <v>102000</v>
      </c>
    </row>
    <row r="122" spans="15:20" ht="16" x14ac:dyDescent="0.4">
      <c r="O122" s="15" t="s">
        <v>158</v>
      </c>
      <c r="P122" s="10">
        <v>6500</v>
      </c>
      <c r="Q122" s="10">
        <v>10500</v>
      </c>
      <c r="R122" s="10">
        <v>10500</v>
      </c>
      <c r="S122" s="10">
        <v>25000</v>
      </c>
      <c r="T122" s="10">
        <v>54000</v>
      </c>
    </row>
    <row r="123" spans="15:20" ht="16" x14ac:dyDescent="0.4">
      <c r="O123" s="15" t="s">
        <v>159</v>
      </c>
      <c r="P123" s="10">
        <v>9500</v>
      </c>
      <c r="Q123" s="10">
        <v>18000</v>
      </c>
      <c r="R123" s="10">
        <v>18000</v>
      </c>
      <c r="S123" s="10">
        <v>50000</v>
      </c>
      <c r="T123" s="10">
        <v>75000</v>
      </c>
    </row>
    <row r="124" spans="15:20" ht="16" x14ac:dyDescent="0.4">
      <c r="O124" s="15" t="s">
        <v>160</v>
      </c>
      <c r="P124" s="10">
        <v>6500</v>
      </c>
      <c r="Q124" s="10">
        <v>11000</v>
      </c>
      <c r="R124" s="10">
        <v>11000</v>
      </c>
      <c r="S124" s="10">
        <v>25000</v>
      </c>
      <c r="T124" s="10">
        <v>49000</v>
      </c>
    </row>
    <row r="125" spans="15:20" ht="16" x14ac:dyDescent="0.4">
      <c r="O125" s="15" t="s">
        <v>161</v>
      </c>
      <c r="P125" s="10">
        <v>6500</v>
      </c>
      <c r="Q125" s="10">
        <v>10500</v>
      </c>
      <c r="R125" s="10">
        <v>10500</v>
      </c>
      <c r="S125" s="10">
        <v>25000</v>
      </c>
      <c r="T125" s="10">
        <v>44000</v>
      </c>
    </row>
    <row r="126" spans="15:20" ht="16" x14ac:dyDescent="0.4">
      <c r="O126" s="15" t="s">
        <v>162</v>
      </c>
      <c r="P126" s="10">
        <v>6500</v>
      </c>
      <c r="Q126" s="10">
        <v>11000</v>
      </c>
      <c r="R126" s="10">
        <v>11000</v>
      </c>
      <c r="S126" s="10">
        <v>25000</v>
      </c>
      <c r="T126" s="10">
        <v>51000</v>
      </c>
    </row>
    <row r="127" spans="15:20" ht="16" x14ac:dyDescent="0.4">
      <c r="O127" s="15" t="s">
        <v>163</v>
      </c>
      <c r="P127" s="10">
        <v>6500</v>
      </c>
      <c r="Q127" s="10">
        <v>13000</v>
      </c>
      <c r="R127" s="10">
        <v>13000</v>
      </c>
      <c r="S127" s="10">
        <v>50000</v>
      </c>
      <c r="T127" s="10">
        <v>41000</v>
      </c>
    </row>
    <row r="128" spans="15:20" ht="16" x14ac:dyDescent="0.4">
      <c r="O128" s="15" t="s">
        <v>164</v>
      </c>
      <c r="P128" s="10">
        <v>6500</v>
      </c>
      <c r="Q128" s="10">
        <v>11000</v>
      </c>
      <c r="R128" s="10">
        <v>11000</v>
      </c>
      <c r="S128" s="10">
        <v>25000</v>
      </c>
      <c r="T128" s="10">
        <v>54000</v>
      </c>
    </row>
    <row r="129" spans="15:20" ht="16" x14ac:dyDescent="0.4">
      <c r="O129" s="15" t="s">
        <v>165</v>
      </c>
      <c r="P129" s="10">
        <v>6500</v>
      </c>
      <c r="Q129" s="10">
        <v>11000</v>
      </c>
      <c r="R129" s="10">
        <v>11000</v>
      </c>
      <c r="S129" s="10">
        <v>35000</v>
      </c>
      <c r="T129" s="10">
        <v>53000</v>
      </c>
    </row>
    <row r="130" spans="15:20" ht="16" x14ac:dyDescent="0.4">
      <c r="O130" s="15" t="s">
        <v>52</v>
      </c>
      <c r="P130" s="10">
        <v>9500</v>
      </c>
      <c r="Q130" s="10">
        <v>18000</v>
      </c>
      <c r="R130" s="10">
        <v>18000</v>
      </c>
      <c r="S130" s="10">
        <v>100000</v>
      </c>
      <c r="T130" s="10"/>
    </row>
    <row r="131" spans="15:20" ht="16" x14ac:dyDescent="0.4">
      <c r="O131" s="15" t="s">
        <v>166</v>
      </c>
      <c r="P131" s="10">
        <v>6500</v>
      </c>
      <c r="Q131" s="10">
        <v>11000</v>
      </c>
      <c r="R131" s="10">
        <v>11000</v>
      </c>
      <c r="S131" s="10">
        <v>30000</v>
      </c>
      <c r="T131" s="10"/>
    </row>
    <row r="132" spans="15:20" ht="16" x14ac:dyDescent="0.4">
      <c r="O132" s="15" t="s">
        <v>167</v>
      </c>
      <c r="P132" s="10">
        <v>9500</v>
      </c>
      <c r="Q132" s="10">
        <v>18000</v>
      </c>
      <c r="R132" s="10">
        <v>18000</v>
      </c>
      <c r="S132" s="10">
        <v>100000</v>
      </c>
      <c r="T132" s="10">
        <v>122000</v>
      </c>
    </row>
    <row r="133" spans="15:20" ht="16" x14ac:dyDescent="0.4">
      <c r="O133" s="15" t="s">
        <v>168</v>
      </c>
      <c r="P133" s="10">
        <v>9500</v>
      </c>
      <c r="Q133" s="10">
        <v>18000</v>
      </c>
      <c r="R133" s="10">
        <v>18000</v>
      </c>
      <c r="S133" s="10">
        <v>100000</v>
      </c>
      <c r="T133" s="10"/>
    </row>
    <row r="134" spans="15:20" ht="16" x14ac:dyDescent="0.4">
      <c r="O134" s="15" t="s">
        <v>169</v>
      </c>
      <c r="P134" s="10">
        <v>9500</v>
      </c>
      <c r="Q134" s="10">
        <v>18000</v>
      </c>
      <c r="R134" s="10">
        <v>18000</v>
      </c>
      <c r="S134" s="10">
        <v>100000</v>
      </c>
      <c r="T134" s="10"/>
    </row>
    <row r="135" spans="15:20" ht="16" x14ac:dyDescent="0.4">
      <c r="O135" s="15" t="s">
        <v>170</v>
      </c>
      <c r="P135" s="10">
        <v>9500</v>
      </c>
      <c r="Q135" s="10">
        <v>18000</v>
      </c>
      <c r="R135" s="10">
        <v>18000</v>
      </c>
      <c r="S135" s="10">
        <v>100000</v>
      </c>
      <c r="T135" s="10"/>
    </row>
    <row r="136" spans="15:20" ht="16" x14ac:dyDescent="0.4">
      <c r="O136" s="15" t="s">
        <v>171</v>
      </c>
      <c r="P136" s="10">
        <v>9500</v>
      </c>
      <c r="Q136" s="10">
        <v>17500</v>
      </c>
      <c r="R136" s="10">
        <v>17500</v>
      </c>
      <c r="S136" s="10">
        <v>100000</v>
      </c>
      <c r="T136" s="10"/>
    </row>
    <row r="137" spans="15:20" ht="16" x14ac:dyDescent="0.4">
      <c r="O137" s="15" t="s">
        <v>172</v>
      </c>
      <c r="P137" s="10">
        <v>9500</v>
      </c>
      <c r="Q137" s="10">
        <v>18000</v>
      </c>
      <c r="R137" s="10">
        <v>18000</v>
      </c>
      <c r="S137" s="10">
        <v>104000</v>
      </c>
      <c r="T137" s="10"/>
    </row>
    <row r="138" spans="15:20" ht="16" x14ac:dyDescent="0.4">
      <c r="O138" s="15" t="s">
        <v>173</v>
      </c>
      <c r="P138" s="10">
        <v>9500</v>
      </c>
      <c r="Q138" s="10">
        <v>18000</v>
      </c>
      <c r="R138" s="10">
        <v>18000</v>
      </c>
      <c r="S138" s="10">
        <v>100000</v>
      </c>
      <c r="T138" s="10"/>
    </row>
    <row r="139" spans="15:20" ht="16" x14ac:dyDescent="0.4">
      <c r="O139" s="15" t="s">
        <v>174</v>
      </c>
      <c r="P139" s="10">
        <v>8700</v>
      </c>
      <c r="Q139" s="10">
        <v>12000</v>
      </c>
      <c r="R139" s="10">
        <v>12000</v>
      </c>
      <c r="S139" s="10">
        <v>25000</v>
      </c>
      <c r="T139" s="10"/>
    </row>
    <row r="140" spans="15:20" ht="16" x14ac:dyDescent="0.4">
      <c r="O140" s="15" t="s">
        <v>175</v>
      </c>
      <c r="P140" s="10">
        <v>9500</v>
      </c>
      <c r="Q140" s="10">
        <v>17500</v>
      </c>
      <c r="R140" s="10">
        <v>17500</v>
      </c>
      <c r="S140" s="10">
        <v>100000</v>
      </c>
      <c r="T140" s="10"/>
    </row>
    <row r="141" spans="15:20" ht="16" x14ac:dyDescent="0.4">
      <c r="O141" s="15" t="s">
        <v>176</v>
      </c>
      <c r="P141" s="10">
        <v>9500</v>
      </c>
      <c r="Q141" s="10">
        <v>18000</v>
      </c>
      <c r="R141" s="10">
        <v>18000</v>
      </c>
      <c r="S141" s="10">
        <v>100000</v>
      </c>
      <c r="T141" s="10"/>
    </row>
    <row r="142" spans="15:20" ht="16" x14ac:dyDescent="0.4">
      <c r="O142" s="15" t="s">
        <v>177</v>
      </c>
      <c r="P142" s="10">
        <v>10000</v>
      </c>
      <c r="Q142" s="10">
        <v>15000</v>
      </c>
      <c r="R142" s="10">
        <v>15000</v>
      </c>
      <c r="S142" s="10">
        <v>70000</v>
      </c>
      <c r="T142" s="10"/>
    </row>
    <row r="143" spans="15:20" ht="16" x14ac:dyDescent="0.4">
      <c r="O143" s="15" t="s">
        <v>178</v>
      </c>
      <c r="P143" s="10">
        <v>9500</v>
      </c>
      <c r="Q143" s="10">
        <v>17500</v>
      </c>
      <c r="R143" s="10">
        <v>17500</v>
      </c>
      <c r="S143" s="10">
        <v>100000</v>
      </c>
      <c r="T143" s="10"/>
    </row>
    <row r="144" spans="15:20" ht="16" x14ac:dyDescent="0.4">
      <c r="O144" s="15" t="s">
        <v>179</v>
      </c>
      <c r="P144" s="10">
        <v>9500</v>
      </c>
      <c r="Q144" s="10">
        <v>17500</v>
      </c>
      <c r="R144" s="10">
        <v>17500</v>
      </c>
      <c r="S144" s="10">
        <v>50000</v>
      </c>
      <c r="T144" s="10"/>
    </row>
    <row r="145" spans="15:20" ht="16" x14ac:dyDescent="0.4">
      <c r="O145" s="15" t="s">
        <v>180</v>
      </c>
      <c r="P145" s="10">
        <v>7500</v>
      </c>
      <c r="Q145" s="10">
        <v>12500</v>
      </c>
      <c r="R145" s="10">
        <v>12500</v>
      </c>
      <c r="S145" s="10">
        <v>80000</v>
      </c>
      <c r="T145" s="10"/>
    </row>
    <row r="146" spans="15:20" ht="16" x14ac:dyDescent="0.4">
      <c r="O146" s="15" t="s">
        <v>181</v>
      </c>
      <c r="P146" s="10">
        <v>7000</v>
      </c>
      <c r="Q146" s="10">
        <v>12500</v>
      </c>
      <c r="R146" s="10">
        <v>12500</v>
      </c>
      <c r="S146" s="10">
        <v>80000</v>
      </c>
      <c r="T146" s="10"/>
    </row>
    <row r="147" spans="15:20" ht="16" x14ac:dyDescent="0.4">
      <c r="O147" s="15" t="s">
        <v>182</v>
      </c>
      <c r="P147" s="10">
        <v>9500</v>
      </c>
      <c r="Q147" s="10">
        <v>18000</v>
      </c>
      <c r="R147" s="10">
        <v>18000</v>
      </c>
      <c r="S147" s="10">
        <v>100000</v>
      </c>
      <c r="T147" s="10"/>
    </row>
    <row r="148" spans="15:20" ht="16" x14ac:dyDescent="0.4">
      <c r="O148" s="15" t="s">
        <v>183</v>
      </c>
      <c r="P148" s="10">
        <v>7500</v>
      </c>
      <c r="Q148" s="10">
        <v>12500</v>
      </c>
      <c r="R148" s="10">
        <v>12500</v>
      </c>
      <c r="S148" s="10">
        <v>80000</v>
      </c>
      <c r="T148" s="10"/>
    </row>
    <row r="149" spans="15:20" ht="16" x14ac:dyDescent="0.4">
      <c r="O149" s="15" t="s">
        <v>184</v>
      </c>
      <c r="P149" s="10">
        <v>7500</v>
      </c>
      <c r="Q149" s="10">
        <v>12500</v>
      </c>
      <c r="R149" s="10">
        <v>12500</v>
      </c>
      <c r="S149" s="10">
        <v>80000</v>
      </c>
      <c r="T149" s="10"/>
    </row>
    <row r="150" spans="15:20" ht="16" x14ac:dyDescent="0.4">
      <c r="O150" s="15" t="s">
        <v>185</v>
      </c>
      <c r="P150" s="10">
        <v>7500</v>
      </c>
      <c r="Q150" s="10">
        <v>12500</v>
      </c>
      <c r="R150" s="10">
        <v>12500</v>
      </c>
      <c r="S150" s="10">
        <v>80000</v>
      </c>
      <c r="T150" s="10"/>
    </row>
    <row r="151" spans="15:20" ht="16" x14ac:dyDescent="0.4">
      <c r="O151" s="15" t="s">
        <v>186</v>
      </c>
      <c r="P151" s="10">
        <v>9500</v>
      </c>
      <c r="Q151" s="10">
        <v>18000</v>
      </c>
      <c r="R151" s="10">
        <v>18000</v>
      </c>
      <c r="S151" s="10">
        <v>110000</v>
      </c>
      <c r="T151" s="10"/>
    </row>
    <row r="152" spans="15:20" ht="16" x14ac:dyDescent="0.4">
      <c r="O152" s="15" t="s">
        <v>187</v>
      </c>
      <c r="P152" s="10">
        <v>10000</v>
      </c>
      <c r="Q152" s="10">
        <v>18000</v>
      </c>
      <c r="R152" s="10">
        <v>18000</v>
      </c>
      <c r="S152" s="10">
        <v>110000</v>
      </c>
      <c r="T152" s="10"/>
    </row>
    <row r="153" spans="15:20" ht="16" x14ac:dyDescent="0.4">
      <c r="O153" s="15" t="s">
        <v>188</v>
      </c>
      <c r="P153" s="10">
        <v>9500</v>
      </c>
      <c r="Q153" s="10">
        <v>18000</v>
      </c>
      <c r="R153" s="10">
        <v>18000</v>
      </c>
      <c r="S153" s="10">
        <v>110000</v>
      </c>
      <c r="T153" s="10"/>
    </row>
    <row r="154" spans="15:20" ht="16" x14ac:dyDescent="0.4">
      <c r="O154" s="15" t="s">
        <v>189</v>
      </c>
      <c r="P154" s="10">
        <v>9500</v>
      </c>
      <c r="Q154" s="10">
        <v>18000</v>
      </c>
      <c r="R154" s="10">
        <v>18000</v>
      </c>
      <c r="S154" s="10">
        <v>100000</v>
      </c>
      <c r="T154" s="10"/>
    </row>
    <row r="155" spans="15:20" ht="16" x14ac:dyDescent="0.4">
      <c r="O155" s="15" t="s">
        <v>190</v>
      </c>
      <c r="P155" s="10">
        <v>7000</v>
      </c>
      <c r="Q155" s="10">
        <v>12500</v>
      </c>
      <c r="R155" s="10">
        <v>12500</v>
      </c>
      <c r="S155" s="10">
        <v>88000</v>
      </c>
      <c r="T155" s="10"/>
    </row>
    <row r="156" spans="15:20" ht="16" x14ac:dyDescent="0.4">
      <c r="O156" s="15" t="s">
        <v>191</v>
      </c>
      <c r="P156" s="10">
        <v>10000</v>
      </c>
      <c r="Q156" s="10">
        <v>18000</v>
      </c>
      <c r="R156" s="10">
        <v>18000</v>
      </c>
      <c r="S156" s="10">
        <v>110000</v>
      </c>
      <c r="T156" s="10"/>
    </row>
    <row r="157" spans="15:20" ht="16" x14ac:dyDescent="0.4">
      <c r="O157" s="15" t="s">
        <v>192</v>
      </c>
      <c r="P157" s="10">
        <v>7000</v>
      </c>
      <c r="Q157" s="10">
        <v>12500</v>
      </c>
      <c r="R157" s="10">
        <v>12500</v>
      </c>
      <c r="S157" s="10">
        <v>88000</v>
      </c>
      <c r="T157" s="10"/>
    </row>
    <row r="158" spans="15:20" ht="16" x14ac:dyDescent="0.4">
      <c r="O158" s="15" t="s">
        <v>193</v>
      </c>
      <c r="P158" s="10"/>
      <c r="Q158" s="10"/>
      <c r="R158" s="10"/>
      <c r="S158" s="10"/>
      <c r="T158" s="10">
        <v>60000</v>
      </c>
    </row>
  </sheetData>
  <dataConsolidate/>
  <dataValidations count="2">
    <dataValidation type="list" allowBlank="1" showInputMessage="1" showErrorMessage="1" sqref="A4:A8" xr:uid="{00000000-0002-0000-0100-000000000000}">
      <formula1>$O$3:$O$30</formula1>
    </dataValidation>
    <dataValidation type="list" allowBlank="1" showInputMessage="1" showErrorMessage="1" sqref="A3" xr:uid="{00000000-0002-0000-0100-000001000000}">
      <formula1>$O$3:$O$157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2 l q V J 6 d z b u m A A A A + Q A A A B I A H A B D b 2 5 m a W c v U G F j a 2 F n Z S 5 4 b W w g o h g A K K A U A A A A A A A A A A A A A A A A A A A A A A A A A A A A h c 8 x D o I w G A X g q 5 D u t K U a I + S n D K w S T U y M a 1 M q N E I x t F j u 5 u C R v I I k i r o 5 v p d v e O 9 x u 0 M 2 t k 1 w V b 3 V n U l R h C k K l J F d q U 2 V o s G d w j X K O O y E P I t K B R M 2 N h l t m a L a u U t C i P c e + w X u + o o w S i N y L D Z 7 W a t W o A / W / 3 G o j X X C S I U 4 H F 5 j O M P x E q 8 Y i z G d L J C 5 h 0 K b r 2 H T Z E y B / J S Q D 4 0 b e s W V D f M t k D k C e d / g T 1 B L A w Q U A A I A C A A T a W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2 l q V C i K R 7 g O A A A A E Q A A A B M A H A B G b 3 J t d W x h c y 9 T Z W N 0 a W 9 u M S 5 t I K I Y A C i g F A A A A A A A A A A A A A A A A A A A A A A A A A A A A C t O T S 7 J z M 9 T C I b Q h t Y A U E s B A i 0 A F A A C A A g A E 2 l q V J 6 d z b u m A A A A + Q A A A B I A A A A A A A A A A A A A A A A A A A A A A E N v b m Z p Z y 9 Q Y W N r Y W d l L n h t b F B L A Q I t A B Q A A g A I A B N p a l Q P y u m r p A A A A O k A A A A T A A A A A A A A A A A A A A A A A P I A A A B b Q 2 9 u d G V u d F 9 U e X B l c 1 0 u e G 1 s U E s B A i 0 A F A A C A A g A E 2 l q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N Y q H s I e w 9 O t Y C l 6 t I n m S M A A A A A A g A A A A A A A 2 Y A A M A A A A A Q A A A A L V T c 7 A / B J V O B o y B b W x 0 G 9 g A A A A A E g A A A o A A A A B A A A A A X T 9 O u 0 B v 2 6 d R P c e 7 V x 0 7 t U A A A A P F p D Z i f h 6 H f B y 3 h I V R m a R 9 N d B x g G d V f q s E o 2 n 2 t i a R t Q d M S a x 6 4 H S 0 c i v S M 9 w L Z i N U 0 q + 1 A 1 z j m A z I / + j 4 5 k 2 n X x 1 t 1 x V 8 3 8 F u W k K D 0 L J / D F A A A A A v h 9 J l m D c a B X N z n S Q S t F O 6 7 g 6 E / < / D a t a M a s h u p > 
</file>

<file path=customXml/itemProps1.xml><?xml version="1.0" encoding="utf-8"?>
<ds:datastoreItem xmlns:ds="http://schemas.openxmlformats.org/officeDocument/2006/customXml" ds:itemID="{F2134344-DDE5-4D58-B7BA-A9295304B6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SALIDAS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Marcela Jaramillo Ferreiro</dc:creator>
  <cp:keywords/>
  <dc:description/>
  <cp:lastModifiedBy>David Alejandro Granados Morales</cp:lastModifiedBy>
  <cp:revision/>
  <dcterms:created xsi:type="dcterms:W3CDTF">2013-12-16T16:25:53Z</dcterms:created>
  <dcterms:modified xsi:type="dcterms:W3CDTF">2024-09-04T14:58:55Z</dcterms:modified>
  <cp:category/>
  <cp:contentStatus/>
</cp:coreProperties>
</file>